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S:\DANE - ISWS - AKTUALIZACJA DANYCH\2025\"/>
    </mc:Choice>
  </mc:AlternateContent>
  <xr:revisionPtr revIDLastSave="0" documentId="14_{E283C5AF-30D1-4806-AD95-C7A41B0E136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definedNames>
    <definedName name="_xlnm.Print_Area" localSheetId="0">Arkusz1!$A$1:$L$222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84" i="1" l="1"/>
  <c r="K84" i="1"/>
  <c r="L83" i="1"/>
  <c r="K83" i="1"/>
  <c r="L82" i="1"/>
  <c r="K82" i="1"/>
  <c r="L81" i="1"/>
  <c r="K81" i="1"/>
  <c r="L79" i="1"/>
  <c r="K79" i="1"/>
  <c r="L78" i="1"/>
  <c r="K78" i="1"/>
  <c r="L77" i="1"/>
  <c r="K77" i="1"/>
  <c r="L76" i="1"/>
  <c r="K76" i="1"/>
  <c r="L74" i="1"/>
  <c r="K74" i="1"/>
  <c r="L73" i="1"/>
  <c r="K73" i="1"/>
  <c r="L72" i="1"/>
  <c r="K72" i="1"/>
  <c r="L71" i="1"/>
  <c r="K71" i="1"/>
  <c r="L64" i="1"/>
  <c r="K64" i="1"/>
  <c r="L63" i="1"/>
  <c r="K63" i="1"/>
  <c r="L62" i="1"/>
  <c r="K62" i="1"/>
  <c r="L61" i="1"/>
  <c r="K61" i="1"/>
  <c r="L69" i="1"/>
  <c r="K69" i="1"/>
  <c r="L68" i="1"/>
  <c r="K68" i="1"/>
  <c r="L67" i="1"/>
  <c r="K67" i="1"/>
  <c r="L66" i="1"/>
  <c r="K66" i="1"/>
  <c r="L54" i="1"/>
  <c r="L53" i="1"/>
  <c r="L52" i="1"/>
  <c r="L59" i="1" l="1"/>
  <c r="L58" i="1"/>
  <c r="L57" i="1"/>
  <c r="L56" i="1"/>
  <c r="G51" i="1" l="1"/>
  <c r="K54" i="1" l="1"/>
  <c r="K53" i="1"/>
  <c r="K52" i="1"/>
  <c r="J51" i="1"/>
  <c r="I51" i="1"/>
  <c r="H51" i="1"/>
  <c r="F51" i="1"/>
  <c r="E51" i="1"/>
  <c r="D51" i="1"/>
  <c r="C51" i="1"/>
  <c r="B51" i="1"/>
  <c r="L51" i="1" l="1"/>
  <c r="K51" i="1"/>
  <c r="K49" i="1"/>
  <c r="K47" i="1"/>
  <c r="K46" i="1"/>
  <c r="K59" i="1"/>
  <c r="K58" i="1"/>
  <c r="K57" i="1"/>
  <c r="K56" i="1" l="1"/>
  <c r="K44" i="1"/>
  <c r="K43" i="1"/>
  <c r="K42" i="1"/>
  <c r="J41" i="1"/>
  <c r="I41" i="1"/>
  <c r="H41" i="1"/>
  <c r="G41" i="1"/>
  <c r="F41" i="1"/>
  <c r="E41" i="1"/>
  <c r="D41" i="1"/>
  <c r="C41" i="1"/>
  <c r="B41" i="1"/>
  <c r="K41" i="1" l="1"/>
  <c r="K48" i="1"/>
  <c r="L39" i="1"/>
  <c r="K39" i="1"/>
  <c r="L38" i="1"/>
  <c r="K38" i="1"/>
  <c r="L37" i="1"/>
  <c r="K37" i="1"/>
  <c r="J36" i="1"/>
  <c r="I36" i="1"/>
  <c r="H36" i="1"/>
  <c r="G36" i="1"/>
  <c r="F36" i="1"/>
  <c r="E36" i="1"/>
  <c r="D36" i="1"/>
  <c r="C36" i="1"/>
  <c r="B36" i="1"/>
  <c r="L36" i="1" l="1"/>
  <c r="K36" i="1"/>
  <c r="L32" i="1" l="1"/>
  <c r="L33" i="1"/>
  <c r="L34" i="1"/>
  <c r="L27" i="1"/>
  <c r="L28" i="1"/>
  <c r="L29" i="1"/>
  <c r="L22" i="1"/>
  <c r="L23" i="1"/>
  <c r="L24" i="1"/>
  <c r="L17" i="1"/>
  <c r="L18" i="1"/>
  <c r="L19" i="1"/>
  <c r="L12" i="1"/>
  <c r="L13" i="1"/>
  <c r="L14" i="1"/>
  <c r="L7" i="1"/>
  <c r="L8" i="1"/>
  <c r="L9" i="1"/>
  <c r="K34" i="1" l="1"/>
  <c r="K33" i="1"/>
  <c r="K32" i="1"/>
  <c r="J31" i="1"/>
  <c r="I31" i="1"/>
  <c r="H31" i="1"/>
  <c r="G31" i="1"/>
  <c r="F31" i="1"/>
  <c r="E31" i="1"/>
  <c r="D31" i="1"/>
  <c r="C31" i="1"/>
  <c r="B31" i="1"/>
  <c r="K29" i="1"/>
  <c r="K28" i="1"/>
  <c r="K27" i="1"/>
  <c r="J26" i="1"/>
  <c r="I26" i="1"/>
  <c r="H26" i="1"/>
  <c r="G26" i="1"/>
  <c r="F26" i="1"/>
  <c r="E26" i="1"/>
  <c r="D26" i="1"/>
  <c r="C26" i="1"/>
  <c r="B26" i="1"/>
  <c r="K24" i="1"/>
  <c r="K23" i="1"/>
  <c r="K22" i="1"/>
  <c r="J21" i="1"/>
  <c r="I21" i="1"/>
  <c r="H21" i="1"/>
  <c r="G21" i="1"/>
  <c r="F21" i="1"/>
  <c r="E21" i="1"/>
  <c r="D21" i="1"/>
  <c r="C21" i="1"/>
  <c r="B21" i="1"/>
  <c r="K19" i="1"/>
  <c r="K18" i="1"/>
  <c r="K17" i="1"/>
  <c r="J16" i="1"/>
  <c r="I16" i="1"/>
  <c r="H16" i="1"/>
  <c r="G16" i="1"/>
  <c r="F16" i="1"/>
  <c r="E16" i="1"/>
  <c r="D16" i="1"/>
  <c r="C16" i="1"/>
  <c r="B16" i="1"/>
  <c r="K14" i="1"/>
  <c r="K13" i="1"/>
  <c r="K12" i="1"/>
  <c r="H14" i="1"/>
  <c r="H13" i="1"/>
  <c r="H12" i="1"/>
  <c r="J11" i="1"/>
  <c r="G11" i="1"/>
  <c r="F11" i="1"/>
  <c r="E11" i="1"/>
  <c r="D11" i="1"/>
  <c r="C11" i="1"/>
  <c r="B11" i="1"/>
  <c r="K9" i="1"/>
  <c r="K8" i="1"/>
  <c r="K7" i="1"/>
  <c r="H9" i="1"/>
  <c r="H8" i="1"/>
  <c r="H7" i="1"/>
  <c r="J6" i="1"/>
  <c r="G6" i="1"/>
  <c r="F6" i="1"/>
  <c r="E6" i="1"/>
  <c r="D6" i="1"/>
  <c r="C6" i="1"/>
  <c r="B6" i="1"/>
  <c r="K21" i="1" l="1"/>
  <c r="K16" i="1"/>
  <c r="K26" i="1"/>
  <c r="L6" i="1"/>
  <c r="K11" i="1"/>
  <c r="L31" i="1"/>
  <c r="H6" i="1"/>
  <c r="K6" i="1"/>
  <c r="K31" i="1"/>
  <c r="L11" i="1"/>
  <c r="L16" i="1"/>
  <c r="L26" i="1"/>
  <c r="H11" i="1"/>
  <c r="L21" i="1"/>
</calcChain>
</file>

<file path=xl/sharedStrings.xml><?xml version="1.0" encoding="utf-8"?>
<sst xmlns="http://schemas.openxmlformats.org/spreadsheetml/2006/main" count="85" uniqueCount="25">
  <si>
    <t>Wpłynęło</t>
  </si>
  <si>
    <t>Załatwiono</t>
  </si>
  <si>
    <t>zwrócono</t>
  </si>
  <si>
    <t>odrzucono</t>
  </si>
  <si>
    <t>umorzono</t>
  </si>
  <si>
    <t>Pozostało na okres następny</t>
  </si>
  <si>
    <t>razem</t>
  </si>
  <si>
    <t>Rodzaje spraw</t>
  </si>
  <si>
    <t>cywilne</t>
  </si>
  <si>
    <t>gospodarcze</t>
  </si>
  <si>
    <t>prawa pracy</t>
  </si>
  <si>
    <t>RAZEM</t>
  </si>
  <si>
    <t>z tego:</t>
  </si>
  <si>
    <t>inne załatwienia</t>
  </si>
  <si>
    <t>Wskaźnik opanowania wpływu</t>
  </si>
  <si>
    <r>
      <rPr>
        <b/>
        <u/>
        <sz val="9"/>
        <color theme="1"/>
        <rFont val="Garamond"/>
        <family val="1"/>
        <charset val="238"/>
      </rPr>
      <t>Wskaźnik  czasu trwania postępowania (według metodologii CEPEJ) (w dniach)</t>
    </r>
    <r>
      <rPr>
        <sz val="9"/>
        <color theme="1"/>
        <rFont val="Garamond"/>
        <family val="1"/>
        <charset val="238"/>
      </rPr>
      <t xml:space="preserve"> - jest odniesieniem liczby spraw pozostających do załatwienia na następny okres statystyczny do przeciętnego załatwienia spraw w danym okresie statystycznym lub okresie działania jednostki sprawozdawczej - (365 dni - rok, 182,5 - półrocze)</t>
    </r>
  </si>
  <si>
    <r>
      <rPr>
        <b/>
        <u/>
        <sz val="10"/>
        <rFont val="Garamond"/>
        <family val="1"/>
        <charset val="238"/>
      </rPr>
      <t>Wskaźnik opanowania wpływu -</t>
    </r>
    <r>
      <rPr>
        <sz val="10"/>
        <rFont val="Garamond"/>
        <family val="1"/>
        <charset val="238"/>
      </rPr>
      <t xml:space="preserve"> jest odniesieniem liczby spraw załatwionych w danym okresie sprawozdawczym lub okresie działania jednostki sprawozdawczej do liczby spraw wpływających.</t>
    </r>
  </si>
  <si>
    <r>
      <t xml:space="preserve">uwzględniono w całości lub w części - </t>
    </r>
    <r>
      <rPr>
        <b/>
        <u/>
        <sz val="11"/>
        <color theme="5" tint="-0.249977111117893"/>
        <rFont val="Garamond"/>
        <family val="1"/>
        <charset val="238"/>
      </rPr>
      <t>wydano nakaz zapłaty</t>
    </r>
  </si>
  <si>
    <r>
      <t>2016</t>
    </r>
    <r>
      <rPr>
        <b/>
        <vertAlign val="superscript"/>
        <sz val="10"/>
        <rFont val="Garamond"/>
        <family val="1"/>
        <charset val="238"/>
      </rPr>
      <t>***)</t>
    </r>
  </si>
  <si>
    <r>
      <t>zakreślono na podst. art. 498 § 2*/ art. 505</t>
    </r>
    <r>
      <rPr>
        <vertAlign val="superscript"/>
        <sz val="8"/>
        <rFont val="Garamond"/>
        <family val="1"/>
        <charset val="238"/>
      </rPr>
      <t>33</t>
    </r>
    <r>
      <rPr>
        <sz val="8"/>
        <rFont val="Garamond"/>
        <family val="1"/>
        <charset val="238"/>
      </rPr>
      <t xml:space="preserve"> §1 kpc **</t>
    </r>
    <r>
      <rPr>
        <vertAlign val="superscript"/>
        <sz val="8"/>
        <rFont val="Garamond"/>
        <family val="1"/>
        <charset val="238"/>
      </rPr>
      <t>)</t>
    </r>
  </si>
  <si>
    <t>Wskaźnik czasu trwania postępowania (według metodologii CEPEJ)                   W DNIACH</t>
  </si>
  <si>
    <r>
      <t>*</t>
    </r>
    <r>
      <rPr>
        <b/>
        <vertAlign val="superscript"/>
        <sz val="8"/>
        <rFont val="Garamond"/>
        <family val="1"/>
        <charset val="238"/>
      </rPr>
      <t xml:space="preserve">) </t>
    </r>
    <r>
      <rPr>
        <b/>
        <sz val="8"/>
        <rFont val="Garamond"/>
        <family val="1"/>
        <charset val="238"/>
      </rPr>
      <t>Art. 498. § 2. W razie braku podstaw do wydania nakazu zapłaty przewodniczący wyznacza rozprawę, chyba że sprawa może być rozpoznana na posiedzeniu niejawnym.</t>
    </r>
    <r>
      <rPr>
        <sz val="8"/>
        <rFont val="Garamond"/>
        <family val="1"/>
        <charset val="238"/>
      </rPr>
      <t xml:space="preserve"> (Wykazywane w roku 2012)</t>
    </r>
  </si>
  <si>
    <r>
      <t>**</t>
    </r>
    <r>
      <rPr>
        <b/>
        <vertAlign val="superscript"/>
        <sz val="8"/>
        <rFont val="Garamond"/>
        <family val="1"/>
        <charset val="238"/>
      </rPr>
      <t>)</t>
    </r>
    <r>
      <rPr>
        <b/>
        <sz val="8"/>
        <rFont val="Garamond"/>
        <family val="1"/>
        <charset val="238"/>
      </rPr>
      <t>Art. 505</t>
    </r>
    <r>
      <rPr>
        <b/>
        <vertAlign val="superscript"/>
        <sz val="8"/>
        <rFont val="Garamond"/>
        <family val="1"/>
        <charset val="238"/>
      </rPr>
      <t>33</t>
    </r>
    <r>
      <rPr>
        <b/>
        <sz val="8"/>
        <rFont val="Garamond"/>
        <family val="1"/>
        <charset val="238"/>
      </rPr>
      <t> § 1. W przypadku braku podstaw do wydania nakazu zapłaty sąd przekazuje sprawę do sądu według właściwości ogólnej.</t>
    </r>
    <r>
      <rPr>
        <sz val="8"/>
        <rFont val="Garamond"/>
        <family val="1"/>
        <charset val="238"/>
      </rPr>
      <t xml:space="preserve"> (Wykazywane za lata 2013-2015)</t>
    </r>
  </si>
  <si>
    <r>
      <t>***</t>
    </r>
    <r>
      <rPr>
        <b/>
        <vertAlign val="superscript"/>
        <sz val="8"/>
        <color theme="1"/>
        <rFont val="Garamond"/>
        <family val="1"/>
        <charset val="238"/>
      </rPr>
      <t>)</t>
    </r>
    <r>
      <rPr>
        <b/>
        <sz val="8"/>
        <color theme="1"/>
        <rFont val="Garamond"/>
        <family val="1"/>
        <charset val="238"/>
      </rPr>
      <t xml:space="preserve"> Istotne jest, że zmiany przepisów prawa, które weszły w życie w 2015 i 2016 roku, spowodowały trudności w wydawaniu nakazów zapłaty w Elektronicznym Postępowaniu Upominawczym. Dostosowanie systemu do obowiązujących przepisów skutkowało opóźnieniem w załatwianiu tych spraw. 
Modyfikacja systemu nastąpiła w połowie grudnia 2016 roku i zaległości zostały sukcesywnie zniwelowane. </t>
    </r>
  </si>
  <si>
    <t>Ewidencja spraw w zakresie elektronicznego postępowania upominawczego (EPU) w latach 2010-2025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</si>
</sst>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0.0%"/>
    <numFmt numFmtId="166" formatCode="0.0"/>
  </numFmts>
  <fonts count="23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b/>
      <sz val="10"/>
      <name val="Garamond"/>
      <family val="1"/>
      <charset val="238"/>
    </font>
    <font>
      <sz val="10"/>
      <name val="Garamond"/>
      <family val="1"/>
      <charset val="238"/>
    </font>
    <font>
      <b/>
      <sz val="8"/>
      <name val="Garamond"/>
      <family val="1"/>
      <charset val="238"/>
    </font>
    <font>
      <sz val="8"/>
      <name val="Garamond"/>
      <family val="1"/>
      <charset val="238"/>
    </font>
    <font>
      <vertAlign val="superscript"/>
      <sz val="8"/>
      <name val="Garamond"/>
      <family val="1"/>
      <charset val="238"/>
    </font>
    <font>
      <b/>
      <vertAlign val="superscript"/>
      <sz val="10"/>
      <name val="Garamond"/>
      <family val="1"/>
      <charset val="238"/>
    </font>
    <font>
      <sz val="11"/>
      <name val="Garamond"/>
      <family val="1"/>
      <charset val="238"/>
    </font>
    <font>
      <sz val="9"/>
      <color theme="1"/>
      <name val="Garamond"/>
      <family val="1"/>
      <charset val="238"/>
    </font>
    <font>
      <sz val="10"/>
      <color theme="1"/>
      <name val="Garamond"/>
      <family val="1"/>
      <charset val="238"/>
    </font>
    <font>
      <b/>
      <u/>
      <sz val="9"/>
      <color theme="1"/>
      <name val="Garamond"/>
      <family val="1"/>
      <charset val="238"/>
    </font>
    <font>
      <b/>
      <u/>
      <sz val="10"/>
      <name val="Garamond"/>
      <family val="1"/>
      <charset val="238"/>
    </font>
    <font>
      <b/>
      <sz val="12"/>
      <name val="Garamond"/>
      <family val="1"/>
      <charset val="238"/>
    </font>
    <font>
      <b/>
      <u/>
      <sz val="11"/>
      <color theme="5" tint="-0.249977111117893"/>
      <name val="Garamond"/>
      <family val="1"/>
      <charset val="238"/>
    </font>
    <font>
      <sz val="10"/>
      <color theme="0"/>
      <name val="Garamond"/>
      <family val="1"/>
      <charset val="238"/>
    </font>
    <font>
      <sz val="9"/>
      <name val="Garamond"/>
      <family val="1"/>
      <charset val="238"/>
    </font>
    <font>
      <sz val="8"/>
      <color theme="0"/>
      <name val="Garamond"/>
      <family val="1"/>
      <charset val="238"/>
    </font>
    <font>
      <b/>
      <vertAlign val="superscript"/>
      <sz val="8"/>
      <name val="Garamond"/>
      <family val="1"/>
      <charset val="238"/>
    </font>
    <font>
      <b/>
      <sz val="8"/>
      <color theme="1"/>
      <name val="Garamond"/>
      <family val="1"/>
      <charset val="238"/>
    </font>
    <font>
      <b/>
      <vertAlign val="superscript"/>
      <sz val="8"/>
      <color theme="1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3" fillId="0" borderId="0"/>
    <xf numFmtId="9" fontId="1" fillId="0" borderId="0" applyFont="0" applyFill="0" applyBorder="0" applyAlignment="0" applyProtection="0"/>
  </cellStyleXfs>
  <cellXfs count="37">
    <xf numFmtId="0" fontId="0" fillId="0" borderId="0" xfId="0"/>
    <xf numFmtId="0" fontId="5" fillId="0" borderId="0" xfId="0" applyFont="1" applyAlignment="1">
      <alignment vertical="center" wrapText="1"/>
    </xf>
    <xf numFmtId="3" fontId="5" fillId="0" borderId="0" xfId="0" applyNumberFormat="1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10" fillId="0" borderId="0" xfId="0" applyFont="1" applyAlignment="1">
      <alignment vertical="center" wrapText="1"/>
    </xf>
    <xf numFmtId="3" fontId="10" fillId="0" borderId="0" xfId="0" applyNumberFormat="1" applyFont="1" applyAlignment="1">
      <alignment vertical="center" wrapText="1"/>
    </xf>
    <xf numFmtId="165" fontId="10" fillId="0" borderId="0" xfId="2" applyNumberFormat="1" applyFont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1" fillId="0" borderId="0" xfId="0" applyFont="1"/>
    <xf numFmtId="0" fontId="5" fillId="0" borderId="0" xfId="0" applyFont="1"/>
    <xf numFmtId="0" fontId="11" fillId="0" borderId="0" xfId="0" applyFont="1" applyAlignment="1">
      <alignment horizontal="center"/>
    </xf>
    <xf numFmtId="0" fontId="17" fillId="0" borderId="0" xfId="0" applyFont="1" applyAlignment="1">
      <alignment vertical="center" wrapText="1"/>
    </xf>
    <xf numFmtId="0" fontId="11" fillId="0" borderId="0" xfId="0" applyFont="1" applyAlignment="1">
      <alignment horizontal="left" indent="1"/>
    </xf>
    <xf numFmtId="0" fontId="4" fillId="0" borderId="1" xfId="0" applyFont="1" applyBorder="1" applyAlignment="1">
      <alignment horizontal="left" vertical="center" wrapText="1"/>
    </xf>
    <xf numFmtId="3" fontId="4" fillId="0" borderId="1" xfId="0" applyNumberFormat="1" applyFont="1" applyBorder="1" applyAlignment="1">
      <alignment horizontal="right" vertical="center" wrapText="1"/>
    </xf>
    <xf numFmtId="164" fontId="4" fillId="2" borderId="1" xfId="0" applyNumberFormat="1" applyFont="1" applyFill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3" fontId="5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/>
    </xf>
    <xf numFmtId="166" fontId="5" fillId="0" borderId="0" xfId="0" applyNumberFormat="1" applyFont="1" applyAlignment="1">
      <alignment vertical="center" wrapText="1"/>
    </xf>
    <xf numFmtId="0" fontId="18" fillId="0" borderId="0" xfId="0" applyFont="1"/>
    <xf numFmtId="0" fontId="19" fillId="0" borderId="0" xfId="0" applyFont="1" applyAlignment="1">
      <alignment vertical="center" wrapText="1"/>
    </xf>
    <xf numFmtId="166" fontId="19" fillId="0" borderId="0" xfId="0" applyNumberFormat="1" applyFont="1" applyAlignment="1">
      <alignment vertical="center" wrapText="1"/>
    </xf>
    <xf numFmtId="3" fontId="19" fillId="0" borderId="0" xfId="0" applyNumberFormat="1" applyFont="1" applyAlignment="1">
      <alignment vertical="center" wrapText="1"/>
    </xf>
    <xf numFmtId="0" fontId="15" fillId="0" borderId="0" xfId="0" quotePrefix="1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 wrapText="1"/>
    </xf>
    <xf numFmtId="3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  <xf numFmtId="0" fontId="12" fillId="0" borderId="0" xfId="0" applyFont="1" applyAlignment="1">
      <alignment vertical="center" wrapText="1"/>
    </xf>
  </cellXfs>
  <cellStyles count="3">
    <cellStyle name="Normalny" xfId="0" builtinId="0"/>
    <cellStyle name="Normalny 2" xfId="1" xr:uid="{00000000-0005-0000-0000-000001000000}"/>
    <cellStyle name="Procentowy" xfId="2" builtinId="5"/>
  </cellStyles>
  <dxfs count="0"/>
  <tableStyles count="0" defaultTableStyle="TableStyleMedium2" defaultPivotStyle="PivotStyleLight16"/>
  <colors>
    <mruColors>
      <color rgb="FF009999"/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/>
            </a:pPr>
            <a:r>
              <a:rPr lang="pl-PL" sz="1000">
                <a:latin typeface="Arial Narrow" panose="020B0606020202030204" pitchFamily="34" charset="0"/>
              </a:rPr>
              <a:t>Struktura załatwień spraw EPU w 2021 roku</a:t>
            </a:r>
          </a:p>
        </c:rich>
      </c:tx>
      <c:layout>
        <c:manualLayout>
          <c:xMode val="edge"/>
          <c:yMode val="edge"/>
          <c:x val="0.22075039007220867"/>
          <c:y val="1.938223511534742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7.939679968809818E-2"/>
          <c:y val="0.23572761738116069"/>
          <c:w val="0.58252718410198723"/>
          <c:h val="0.70226888305628465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lumMod val="40000"/>
                  <a:lumOff val="6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1-6746-4D58-A677-DD00F144080D}"/>
              </c:ext>
            </c:extLst>
          </c:dPt>
          <c:dPt>
            <c:idx val="1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3-6746-4D58-A677-DD00F144080D}"/>
              </c:ext>
            </c:extLst>
          </c:dPt>
          <c:dPt>
            <c:idx val="2"/>
            <c:bubble3D val="0"/>
            <c:spPr>
              <a:solidFill>
                <a:schemeClr val="accent1">
                  <a:lumMod val="7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5-6746-4D58-A677-DD00F144080D}"/>
              </c:ext>
            </c:extLst>
          </c:dPt>
          <c:dPt>
            <c:idx val="3"/>
            <c:bubble3D val="0"/>
            <c:spPr>
              <a:solidFill>
                <a:schemeClr val="accent1">
                  <a:lumMod val="5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7-6746-4D58-A677-DD00F144080D}"/>
              </c:ext>
            </c:extLst>
          </c:dPt>
          <c:dPt>
            <c:idx val="4"/>
            <c:bubble3D val="0"/>
            <c:spPr>
              <a:solidFill>
                <a:schemeClr val="accent2">
                  <a:lumMod val="7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9-6746-4D58-A677-DD00F144080D}"/>
              </c:ext>
            </c:extLst>
          </c:dPt>
          <c:dPt>
            <c:idx val="5"/>
            <c:bubble3D val="0"/>
            <c:spPr>
              <a:solidFill>
                <a:schemeClr val="tx1"/>
              </a:solidFill>
            </c:spPr>
            <c:extLst>
              <c:ext xmlns:c16="http://schemas.microsoft.com/office/drawing/2014/chart" uri="{C3380CC4-5D6E-409C-BE32-E72D297353CC}">
                <c16:uniqueId val="{0000000B-6746-4D58-A677-DD00F144080D}"/>
              </c:ext>
            </c:extLst>
          </c:dPt>
          <c:dLbls>
            <c:dLbl>
              <c:idx val="0"/>
              <c:layout>
                <c:manualLayout>
                  <c:x val="-0.11922671222700935"/>
                  <c:y val="-0.19417499989452638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6746-4D58-A677-DD00F144080D}"/>
                </c:ext>
              </c:extLst>
            </c:dLbl>
            <c:dLbl>
              <c:idx val="1"/>
              <c:layout>
                <c:manualLayout>
                  <c:x val="-6.8382538101591714E-2"/>
                  <c:y val="4.5687280756839803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746-4D58-A677-DD00F144080D}"/>
                </c:ext>
              </c:extLst>
            </c:dLbl>
            <c:dLbl>
              <c:idx val="2"/>
              <c:layout>
                <c:manualLayout>
                  <c:x val="-5.9482206728932153E-2"/>
                  <c:y val="-8.9581509856591565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6746-4D58-A677-DD00F144080D}"/>
                </c:ext>
              </c:extLst>
            </c:dLbl>
            <c:dLbl>
              <c:idx val="3"/>
              <c:layout>
                <c:manualLayout>
                  <c:x val="-1.2074743640338513E-3"/>
                  <c:y val="-9.1937303879904134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6746-4D58-A677-DD00F144080D}"/>
                </c:ext>
              </c:extLst>
            </c:dLbl>
            <c:dLbl>
              <c:idx val="4"/>
              <c:layout>
                <c:manualLayout>
                  <c:x val="2.7471029564700638E-2"/>
                  <c:y val="-4.4012035027629223E-2"/>
                </c:manualLayout>
              </c:layout>
              <c:numFmt formatCode="0.0%" sourceLinked="0"/>
              <c:spPr>
                <a:noFill/>
              </c:spPr>
              <c:txPr>
                <a:bodyPr/>
                <a:lstStyle/>
                <a:p>
                  <a:pPr>
                    <a:defRPr sz="900" b="1">
                      <a:latin typeface="Arial Narrow" panose="020B060602020203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6746-4D58-A677-DD00F144080D}"/>
                </c:ext>
              </c:extLst>
            </c:dLbl>
            <c:dLbl>
              <c:idx val="5"/>
              <c:layout>
                <c:manualLayout>
                  <c:x val="4.6389219036299709E-2"/>
                  <c:y val="-2.7171953491647624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6746-4D58-A677-DD00F144080D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="1">
                    <a:latin typeface="Arial Narrow" panose="020B060602020203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Arkusz1!$D$4:$I$4</c:f>
              <c:strCache>
                <c:ptCount val="6"/>
                <c:pt idx="0">
                  <c:v>uwzględniono w całości lub w części - wydano nakaz zapłaty</c:v>
                </c:pt>
                <c:pt idx="1">
                  <c:v>zwrócono</c:v>
                </c:pt>
                <c:pt idx="2">
                  <c:v>odrzucono</c:v>
                </c:pt>
                <c:pt idx="3">
                  <c:v>umorzono</c:v>
                </c:pt>
                <c:pt idx="4">
                  <c:v>zakreślono na podst. art. 498 § 2*/ art. 50533 §1 kpc **)</c:v>
                </c:pt>
                <c:pt idx="5">
                  <c:v>inne załatwienia</c:v>
                </c:pt>
              </c:strCache>
            </c:strRef>
          </c:cat>
          <c:val>
            <c:numRef>
              <c:f>Arkusz1!$D$61:$I$61</c:f>
              <c:numCache>
                <c:formatCode>#,##0</c:formatCode>
                <c:ptCount val="6"/>
                <c:pt idx="0">
                  <c:v>1533801</c:v>
                </c:pt>
                <c:pt idx="1">
                  <c:v>49166</c:v>
                </c:pt>
                <c:pt idx="2">
                  <c:v>48792</c:v>
                </c:pt>
                <c:pt idx="3">
                  <c:v>310085</c:v>
                </c:pt>
                <c:pt idx="4">
                  <c:v>47</c:v>
                </c:pt>
                <c:pt idx="5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6746-4D58-A677-DD00F14408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67941579883159764"/>
          <c:y val="0.29514144065325165"/>
          <c:w val="0.30215102144490003"/>
          <c:h val="0.48555030621172351"/>
        </c:manualLayout>
      </c:layout>
      <c:overlay val="0"/>
      <c:txPr>
        <a:bodyPr/>
        <a:lstStyle/>
        <a:p>
          <a:pPr>
            <a:defRPr sz="700" b="1">
              <a:latin typeface="Arial Narrow" panose="020B0606020202030204" pitchFamily="34" charset="0"/>
            </a:defRPr>
          </a:pPr>
          <a:endParaRPr lang="pl-PL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pl-PL" sz="1200">
                <a:latin typeface="Arial Narrow" panose="020B0606020202030204" pitchFamily="34" charset="0"/>
              </a:rPr>
              <a:t>Wskaźnik opanowania wpływu spraw EPU</a:t>
            </a:r>
          </a:p>
        </c:rich>
      </c:tx>
      <c:layout>
        <c:manualLayout>
          <c:xMode val="edge"/>
          <c:yMode val="edge"/>
          <c:x val="0.32081316696254392"/>
          <c:y val="1.2288692104003849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tx2">
                <a:lumMod val="75000"/>
              </a:schemeClr>
            </a:solidFill>
          </c:spPr>
          <c:invertIfNegative val="0"/>
          <c:dLbls>
            <c:dLbl>
              <c:idx val="2"/>
              <c:spPr>
                <a:solidFill>
                  <a:schemeClr val="bg1"/>
                </a:solidFill>
              </c:spPr>
              <c:txPr>
                <a:bodyPr/>
                <a:lstStyle/>
                <a:p>
                  <a:pPr>
                    <a:defRPr sz="1050" b="1">
                      <a:solidFill>
                        <a:srgbClr val="00B050"/>
                      </a:solidFill>
                      <a:latin typeface="+mj-lt"/>
                    </a:defRPr>
                  </a:pPr>
                  <a:endParaRPr lang="pl-PL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47B2-4E72-A8D5-E97BC91BA27C}"/>
                </c:ext>
              </c:extLst>
            </c:dLbl>
            <c:dLbl>
              <c:idx val="4"/>
              <c:spPr>
                <a:solidFill>
                  <a:schemeClr val="bg1"/>
                </a:solidFill>
              </c:spPr>
              <c:txPr>
                <a:bodyPr/>
                <a:lstStyle/>
                <a:p>
                  <a:pPr>
                    <a:defRPr sz="1050" b="1">
                      <a:solidFill>
                        <a:srgbClr val="00B050"/>
                      </a:solidFill>
                      <a:latin typeface="+mj-lt"/>
                    </a:defRPr>
                  </a:pPr>
                  <a:endParaRPr lang="pl-PL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47B2-4E72-A8D5-E97BC91BA27C}"/>
                </c:ext>
              </c:extLst>
            </c:dLbl>
            <c:dLbl>
              <c:idx val="5"/>
              <c:spPr>
                <a:solidFill>
                  <a:schemeClr val="bg1"/>
                </a:solidFill>
              </c:spPr>
              <c:txPr>
                <a:bodyPr/>
                <a:lstStyle/>
                <a:p>
                  <a:pPr>
                    <a:defRPr sz="1050" b="1">
                      <a:solidFill>
                        <a:srgbClr val="00B050"/>
                      </a:solidFill>
                      <a:latin typeface="+mj-lt"/>
                    </a:defRPr>
                  </a:pPr>
                  <a:endParaRPr lang="pl-PL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47B2-4E72-A8D5-E97BC91BA27C}"/>
                </c:ext>
              </c:extLst>
            </c:dLbl>
            <c:dLbl>
              <c:idx val="7"/>
              <c:spPr>
                <a:solidFill>
                  <a:schemeClr val="bg1"/>
                </a:solidFill>
              </c:spPr>
              <c:txPr>
                <a:bodyPr/>
                <a:lstStyle/>
                <a:p>
                  <a:pPr>
                    <a:defRPr sz="1050" b="1">
                      <a:solidFill>
                        <a:srgbClr val="00B050"/>
                      </a:solidFill>
                      <a:latin typeface="+mj-lt"/>
                    </a:defRPr>
                  </a:pPr>
                  <a:endParaRPr lang="pl-PL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47B2-4E72-A8D5-E97BC91BA27C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795E32C7-C7B3-4C47-BEBF-F02F9A5B40A7}" type="VALUE">
                      <a:rPr lang="en-US">
                        <a:solidFill>
                          <a:srgbClr val="00B050"/>
                        </a:solidFill>
                      </a:rPr>
                      <a:pPr/>
                      <a:t>[WARTOŚĆ]</a:t>
                    </a:fld>
                    <a:endParaRPr lang="pl-PL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47B2-4E72-A8D5-E97BC91BA27C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51DFC3F2-7A5E-43C7-B048-2485EC87A196}" type="VALUE">
                      <a:rPr lang="en-US">
                        <a:solidFill>
                          <a:srgbClr val="FF0000"/>
                        </a:solidFill>
                      </a:rPr>
                      <a:pPr/>
                      <a:t>[WARTOŚĆ]</a:t>
                    </a:fld>
                    <a:endParaRPr lang="pl-PL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6-47B2-4E72-A8D5-E97BC91BA27C}"/>
                </c:ext>
              </c:extLst>
            </c:dLbl>
            <c:dLbl>
              <c:idx val="10"/>
              <c:spPr>
                <a:solidFill>
                  <a:schemeClr val="bg1"/>
                </a:solidFill>
              </c:spPr>
              <c:txPr>
                <a:bodyPr/>
                <a:lstStyle/>
                <a:p>
                  <a:pPr>
                    <a:defRPr sz="1050" b="1">
                      <a:solidFill>
                        <a:srgbClr val="00B050"/>
                      </a:solidFill>
                      <a:latin typeface="+mj-lt"/>
                    </a:defRPr>
                  </a:pPr>
                  <a:endParaRPr lang="pl-PL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A2E1-4F41-8139-977C0FFD1CB4}"/>
                </c:ext>
              </c:extLst>
            </c:dLbl>
            <c:dLbl>
              <c:idx val="11"/>
              <c:spPr>
                <a:solidFill>
                  <a:schemeClr val="bg1"/>
                </a:solidFill>
              </c:spPr>
              <c:txPr>
                <a:bodyPr/>
                <a:lstStyle/>
                <a:p>
                  <a:pPr>
                    <a:defRPr sz="1050" b="1">
                      <a:solidFill>
                        <a:srgbClr val="00B050"/>
                      </a:solidFill>
                      <a:latin typeface="+mj-lt"/>
                    </a:defRPr>
                  </a:pPr>
                  <a:endParaRPr lang="pl-PL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89EC-4CA2-BEE7-99AB49D6F760}"/>
                </c:ext>
              </c:extLst>
            </c:dLbl>
            <c:dLbl>
              <c:idx val="12"/>
              <c:spPr>
                <a:solidFill>
                  <a:schemeClr val="bg1"/>
                </a:solidFill>
              </c:spPr>
              <c:txPr>
                <a:bodyPr/>
                <a:lstStyle/>
                <a:p>
                  <a:pPr>
                    <a:defRPr sz="1050" b="1">
                      <a:solidFill>
                        <a:srgbClr val="00B050"/>
                      </a:solidFill>
                      <a:latin typeface="+mj-lt"/>
                    </a:defRPr>
                  </a:pPr>
                  <a:endParaRPr lang="pl-PL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91F7-4C06-9338-5FCDFAFC8F43}"/>
                </c:ext>
              </c:extLst>
            </c:dLbl>
            <c:dLbl>
              <c:idx val="13"/>
              <c:spPr>
                <a:solidFill>
                  <a:schemeClr val="bg1"/>
                </a:solidFill>
              </c:spPr>
              <c:txPr>
                <a:bodyPr/>
                <a:lstStyle/>
                <a:p>
                  <a:pPr>
                    <a:defRPr sz="1050" b="1">
                      <a:solidFill>
                        <a:srgbClr val="00B050"/>
                      </a:solidFill>
                      <a:latin typeface="+mj-lt"/>
                    </a:defRPr>
                  </a:pPr>
                  <a:endParaRPr lang="pl-PL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91F7-4C06-9338-5FCDFAFC8F43}"/>
                </c:ext>
              </c:extLst>
            </c:dLbl>
            <c:spPr>
              <a:solidFill>
                <a:schemeClr val="bg1"/>
              </a:solidFill>
            </c:spPr>
            <c:txPr>
              <a:bodyPr/>
              <a:lstStyle/>
              <a:p>
                <a:pPr>
                  <a:defRPr sz="1050" b="1">
                    <a:solidFill>
                      <a:srgbClr val="FF0000"/>
                    </a:solidFill>
                    <a:latin typeface="+mj-lt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Arkusz1!$B$93:$B$108</c:f>
              <c:numCache>
                <c:formatCode>General</c:formatCode>
                <c:ptCount val="16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  <c:pt idx="15">
                  <c:v>2025</c:v>
                </c:pt>
              </c:numCache>
            </c:numRef>
          </c:cat>
          <c:val>
            <c:numRef>
              <c:f>Arkusz1!$C$93:$C$108</c:f>
              <c:numCache>
                <c:formatCode>0.0</c:formatCode>
                <c:ptCount val="16"/>
                <c:pt idx="0">
                  <c:v>92.893876184776602</c:v>
                </c:pt>
                <c:pt idx="1">
                  <c:v>82.559392602158837</c:v>
                </c:pt>
                <c:pt idx="2">
                  <c:v>113.37839157857836</c:v>
                </c:pt>
                <c:pt idx="3">
                  <c:v>90.553552693975973</c:v>
                </c:pt>
                <c:pt idx="4">
                  <c:v>112.6115574015316</c:v>
                </c:pt>
                <c:pt idx="5">
                  <c:v>103.05246474846004</c:v>
                </c:pt>
                <c:pt idx="6">
                  <c:v>73.7</c:v>
                </c:pt>
                <c:pt idx="7">
                  <c:v>112.4</c:v>
                </c:pt>
                <c:pt idx="8" formatCode="General">
                  <c:v>105.2</c:v>
                </c:pt>
                <c:pt idx="9">
                  <c:v>97.640885413706428</c:v>
                </c:pt>
                <c:pt idx="10">
                  <c:v>103.2</c:v>
                </c:pt>
                <c:pt idx="11">
                  <c:v>103.859252027404</c:v>
                </c:pt>
                <c:pt idx="12" formatCode="General">
                  <c:v>101.3</c:v>
                </c:pt>
                <c:pt idx="13">
                  <c:v>101.46612973221096</c:v>
                </c:pt>
                <c:pt idx="14">
                  <c:v>96.609070819092011</c:v>
                </c:pt>
                <c:pt idx="15">
                  <c:v>90.491522912980855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7B2-4E72-A8D5-E97BC91BA2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9053824"/>
        <c:axId val="238587904"/>
      </c:barChart>
      <c:catAx>
        <c:axId val="2390538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00" b="1">
                <a:latin typeface="Arial Narrow" panose="020B0606020202030204" pitchFamily="34" charset="0"/>
              </a:defRPr>
            </a:pPr>
            <a:endParaRPr lang="pl-PL"/>
          </a:p>
        </c:txPr>
        <c:crossAx val="238587904"/>
        <c:crossesAt val="0"/>
        <c:auto val="1"/>
        <c:lblAlgn val="ctr"/>
        <c:lblOffset val="100"/>
        <c:noMultiLvlLbl val="0"/>
      </c:catAx>
      <c:valAx>
        <c:axId val="23858790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.0" sourceLinked="1"/>
        <c:majorTickMark val="out"/>
        <c:minorTickMark val="none"/>
        <c:tickLblPos val="nextTo"/>
        <c:txPr>
          <a:bodyPr/>
          <a:lstStyle/>
          <a:p>
            <a:pPr>
              <a:defRPr>
                <a:latin typeface="Arial Narrow" panose="020B0606020202030204" pitchFamily="34" charset="0"/>
              </a:defRPr>
            </a:pPr>
            <a:endParaRPr lang="pl-PL"/>
          </a:p>
        </c:txPr>
        <c:crossAx val="23905382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4803149606299213" l="0.70866141732283472" r="0.70866141732283472" t="0.74803149606299213" header="0.31496062992125984" footer="0.31496062992125984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/>
            </a:pPr>
            <a:r>
              <a:rPr lang="pl-PL" sz="1000">
                <a:latin typeface="Arial Narrow" panose="020B0606020202030204" pitchFamily="34" charset="0"/>
              </a:rPr>
              <a:t>Struktura załatwień spraw EPU w 2022 roku</a:t>
            </a:r>
          </a:p>
        </c:rich>
      </c:tx>
      <c:layout>
        <c:manualLayout>
          <c:xMode val="edge"/>
          <c:yMode val="edge"/>
          <c:x val="0.26290304621013283"/>
          <c:y val="1.236459194932672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3.4215443349301614E-2"/>
          <c:y val="0.24520735850791603"/>
          <c:w val="0.57568366891201539"/>
          <c:h val="0.6888931254564804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lumMod val="40000"/>
                  <a:lumOff val="6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1-94B9-40E8-AB32-7215BF580D6B}"/>
              </c:ext>
            </c:extLst>
          </c:dPt>
          <c:dPt>
            <c:idx val="1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3-94B9-40E8-AB32-7215BF580D6B}"/>
              </c:ext>
            </c:extLst>
          </c:dPt>
          <c:dPt>
            <c:idx val="2"/>
            <c:bubble3D val="0"/>
            <c:spPr>
              <a:solidFill>
                <a:schemeClr val="accent1">
                  <a:lumMod val="7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5-94B9-40E8-AB32-7215BF580D6B}"/>
              </c:ext>
            </c:extLst>
          </c:dPt>
          <c:dPt>
            <c:idx val="3"/>
            <c:bubble3D val="0"/>
            <c:spPr>
              <a:solidFill>
                <a:schemeClr val="accent1">
                  <a:lumMod val="5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7-94B9-40E8-AB32-7215BF580D6B}"/>
              </c:ext>
            </c:extLst>
          </c:dPt>
          <c:dPt>
            <c:idx val="4"/>
            <c:bubble3D val="0"/>
            <c:spPr>
              <a:solidFill>
                <a:schemeClr val="accent2">
                  <a:lumMod val="7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9-94B9-40E8-AB32-7215BF580D6B}"/>
              </c:ext>
            </c:extLst>
          </c:dPt>
          <c:dPt>
            <c:idx val="5"/>
            <c:bubble3D val="0"/>
            <c:spPr>
              <a:solidFill>
                <a:schemeClr val="tx1"/>
              </a:solidFill>
            </c:spPr>
            <c:extLst>
              <c:ext xmlns:c16="http://schemas.microsoft.com/office/drawing/2014/chart" uri="{C3380CC4-5D6E-409C-BE32-E72D297353CC}">
                <c16:uniqueId val="{0000000B-94B9-40E8-AB32-7215BF580D6B}"/>
              </c:ext>
            </c:extLst>
          </c:dPt>
          <c:dLbls>
            <c:dLbl>
              <c:idx val="0"/>
              <c:layout>
                <c:manualLayout>
                  <c:x val="-0.11922671222700935"/>
                  <c:y val="-0.19417499989452638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94B9-40E8-AB32-7215BF580D6B}"/>
                </c:ext>
              </c:extLst>
            </c:dLbl>
            <c:dLbl>
              <c:idx val="1"/>
              <c:layout>
                <c:manualLayout>
                  <c:x val="-1.2025769506084466E-2"/>
                  <c:y val="0.1267087057800175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4B9-40E8-AB32-7215BF580D6B}"/>
                </c:ext>
              </c:extLst>
            </c:dLbl>
            <c:dLbl>
              <c:idx val="2"/>
              <c:layout>
                <c:manualLayout>
                  <c:x val="-4.3047066669113917E-3"/>
                  <c:y val="8.6552143645287072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94B9-40E8-AB32-7215BF580D6B}"/>
                </c:ext>
              </c:extLst>
            </c:dLbl>
            <c:dLbl>
              <c:idx val="3"/>
              <c:layout>
                <c:manualLayout>
                  <c:x val="0"/>
                  <c:y val="6.6583010051553107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94B9-40E8-AB32-7215BF580D6B}"/>
                </c:ext>
              </c:extLst>
            </c:dLbl>
            <c:dLbl>
              <c:idx val="4"/>
              <c:layout>
                <c:manualLayout>
                  <c:x val="2.7471029564700638E-2"/>
                  <c:y val="-4.4012035027629223E-2"/>
                </c:manualLayout>
              </c:layout>
              <c:numFmt formatCode="0.0%" sourceLinked="0"/>
              <c:spPr>
                <a:noFill/>
              </c:spPr>
              <c:txPr>
                <a:bodyPr/>
                <a:lstStyle/>
                <a:p>
                  <a:pPr>
                    <a:defRPr sz="900" b="1">
                      <a:latin typeface="Arial Narrow" panose="020B060602020203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94B9-40E8-AB32-7215BF580D6B}"/>
                </c:ext>
              </c:extLst>
            </c:dLbl>
            <c:dLbl>
              <c:idx val="5"/>
              <c:layout>
                <c:manualLayout>
                  <c:x val="4.6389219036299709E-2"/>
                  <c:y val="-2.7171953491647624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94B9-40E8-AB32-7215BF580D6B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="1">
                    <a:latin typeface="Arial Narrow" panose="020B060602020203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Arkusz1!$D$4:$I$4</c:f>
              <c:strCache>
                <c:ptCount val="6"/>
                <c:pt idx="0">
                  <c:v>uwzględniono w całości lub w części - wydano nakaz zapłaty</c:v>
                </c:pt>
                <c:pt idx="1">
                  <c:v>zwrócono</c:v>
                </c:pt>
                <c:pt idx="2">
                  <c:v>odrzucono</c:v>
                </c:pt>
                <c:pt idx="3">
                  <c:v>umorzono</c:v>
                </c:pt>
                <c:pt idx="4">
                  <c:v>zakreślono na podst. art. 498 § 2*/ art. 50533 §1 kpc **)</c:v>
                </c:pt>
                <c:pt idx="5">
                  <c:v>inne załatwienia</c:v>
                </c:pt>
              </c:strCache>
            </c:strRef>
          </c:cat>
          <c:val>
            <c:numRef>
              <c:f>Arkusz1!$D$66:$I$66</c:f>
              <c:numCache>
                <c:formatCode>#,##0</c:formatCode>
                <c:ptCount val="6"/>
                <c:pt idx="0">
                  <c:v>1482222</c:v>
                </c:pt>
                <c:pt idx="1">
                  <c:v>33955</c:v>
                </c:pt>
                <c:pt idx="2">
                  <c:v>45225</c:v>
                </c:pt>
                <c:pt idx="3">
                  <c:v>297297</c:v>
                </c:pt>
                <c:pt idx="4">
                  <c:v>7</c:v>
                </c:pt>
                <c:pt idx="5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94B9-40E8-AB32-7215BF580D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64749909757783775"/>
          <c:y val="0.30172277971156591"/>
          <c:w val="0.33766076115485566"/>
          <c:h val="0.48758168326834983"/>
        </c:manualLayout>
      </c:layout>
      <c:overlay val="0"/>
      <c:txPr>
        <a:bodyPr/>
        <a:lstStyle/>
        <a:p>
          <a:pPr rtl="0">
            <a:defRPr sz="700" b="1">
              <a:latin typeface="Arial Narrow" panose="020B0606020202030204" pitchFamily="34" charset="0"/>
            </a:defRPr>
          </a:pPr>
          <a:endParaRPr lang="pl-PL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ctr" rtl="0">
              <a:defRPr lang="en-US" sz="1200" b="1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pl-PL" sz="1200" b="1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rPr>
              <a:t>Liczba wydanych nakazów zapłaty w elektronicznym postępowaniu upominawczym w latach 2010-2025</a:t>
            </a:r>
            <a:endParaRPr lang="en-US" sz="1200" b="1" i="0" u="none" strike="noStrike" kern="120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endParaRPr>
          </a:p>
        </c:rich>
      </c:tx>
      <c:layout>
        <c:manualLayout>
          <c:xMode val="edge"/>
          <c:yMode val="edge"/>
          <c:x val="0.1547125756679259"/>
          <c:y val="2.4975640586732671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0020044014780994E-2"/>
          <c:y val="0.13297790632225615"/>
          <c:w val="0.91810870516185472"/>
          <c:h val="0.727893667137761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Arkusz1!$C$154</c:f>
              <c:strCache>
                <c:ptCount val="1"/>
              </c:strCache>
            </c:strRef>
          </c:tx>
          <c:spPr>
            <a:solidFill>
              <a:schemeClr val="accent2">
                <a:lumMod val="50000"/>
              </a:schemeClr>
            </a:solidFill>
          </c:spPr>
          <c:invertIfNegative val="0"/>
          <c:dLbls>
            <c:dLbl>
              <c:idx val="4"/>
              <c:layout>
                <c:manualLayout>
                  <c:x val="0"/>
                  <c:y val="1.0919020417708416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43CB-4D67-BE9E-1EDC3E6DAF46}"/>
                </c:ext>
              </c:extLst>
            </c:dLbl>
            <c:numFmt formatCode="#,##0" sourceLinked="0"/>
            <c:spPr>
              <a:solidFill>
                <a:schemeClr val="bg1"/>
              </a:solidFill>
            </c:spPr>
            <c:txPr>
              <a:bodyPr rot="-5400000" vert="horz"/>
              <a:lstStyle/>
              <a:p>
                <a:pPr>
                  <a:defRPr sz="800" b="1">
                    <a:solidFill>
                      <a:srgbClr val="C00000"/>
                    </a:solidFill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Arkusz1!$A$110:$A$125</c:f>
              <c:numCache>
                <c:formatCode>General</c:formatCode>
                <c:ptCount val="16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  <c:pt idx="15">
                  <c:v>2025</c:v>
                </c:pt>
              </c:numCache>
            </c:numRef>
          </c:cat>
          <c:val>
            <c:numRef>
              <c:f>Arkusz1!$B$110:$B$125</c:f>
              <c:numCache>
                <c:formatCode>#,##0</c:formatCode>
                <c:ptCount val="16"/>
                <c:pt idx="0">
                  <c:v>618364</c:v>
                </c:pt>
                <c:pt idx="1">
                  <c:v>1490198</c:v>
                </c:pt>
                <c:pt idx="2">
                  <c:v>2403006</c:v>
                </c:pt>
                <c:pt idx="3">
                  <c:v>2047668</c:v>
                </c:pt>
                <c:pt idx="4">
                  <c:v>1738460</c:v>
                </c:pt>
                <c:pt idx="5">
                  <c:v>2002303</c:v>
                </c:pt>
                <c:pt idx="6">
                  <c:v>1084153</c:v>
                </c:pt>
                <c:pt idx="7">
                  <c:v>1823277</c:v>
                </c:pt>
                <c:pt idx="8" formatCode="General">
                  <c:v>1419190</c:v>
                </c:pt>
                <c:pt idx="9" formatCode="General">
                  <c:v>1482845</c:v>
                </c:pt>
                <c:pt idx="10" formatCode="General">
                  <c:v>1516277</c:v>
                </c:pt>
                <c:pt idx="11" formatCode="General">
                  <c:v>1533801</c:v>
                </c:pt>
                <c:pt idx="12" formatCode="General">
                  <c:v>1482222</c:v>
                </c:pt>
                <c:pt idx="13" formatCode="General">
                  <c:v>1626400</c:v>
                </c:pt>
                <c:pt idx="14" formatCode="General">
                  <c:v>1508269</c:v>
                </c:pt>
                <c:pt idx="15" formatCode="General">
                  <c:v>1452556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3CB-4D67-BE9E-1EDC3E6DAF46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38639744"/>
        <c:axId val="238650880"/>
      </c:barChart>
      <c:catAx>
        <c:axId val="2386397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="1"/>
            </a:pPr>
            <a:endParaRPr lang="pl-PL"/>
          </a:p>
        </c:txPr>
        <c:crossAx val="238650880"/>
        <c:crosses val="autoZero"/>
        <c:auto val="1"/>
        <c:lblAlgn val="ctr"/>
        <c:lblOffset val="100"/>
        <c:noMultiLvlLbl val="0"/>
      </c:catAx>
      <c:valAx>
        <c:axId val="23865088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crossAx val="2386397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/>
            </a:pPr>
            <a:r>
              <a:rPr lang="pl-PL" sz="1000">
                <a:latin typeface="Arial Narrow" panose="020B0606020202030204" pitchFamily="34" charset="0"/>
              </a:rPr>
              <a:t>Struktura załatwień spraw EPU w 2017 roku</a:t>
            </a:r>
          </a:p>
        </c:rich>
      </c:tx>
      <c:layout>
        <c:manualLayout>
          <c:xMode val="edge"/>
          <c:yMode val="edge"/>
          <c:x val="0.22871501202209862"/>
          <c:y val="2.2932619256443583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3.4215443349301614E-2"/>
          <c:y val="0.24520735850791603"/>
          <c:w val="0.57568366891201539"/>
          <c:h val="0.6888931254564804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lumMod val="40000"/>
                  <a:lumOff val="6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1-5462-49AF-A462-EBD46D6523D8}"/>
              </c:ext>
            </c:extLst>
          </c:dPt>
          <c:dPt>
            <c:idx val="1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3-5462-49AF-A462-EBD46D6523D8}"/>
              </c:ext>
            </c:extLst>
          </c:dPt>
          <c:dPt>
            <c:idx val="2"/>
            <c:bubble3D val="0"/>
            <c:spPr>
              <a:solidFill>
                <a:schemeClr val="accent1">
                  <a:lumMod val="7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5-5462-49AF-A462-EBD46D6523D8}"/>
              </c:ext>
            </c:extLst>
          </c:dPt>
          <c:dPt>
            <c:idx val="3"/>
            <c:bubble3D val="0"/>
            <c:spPr>
              <a:solidFill>
                <a:schemeClr val="accent1">
                  <a:lumMod val="5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7-5462-49AF-A462-EBD46D6523D8}"/>
              </c:ext>
            </c:extLst>
          </c:dPt>
          <c:dPt>
            <c:idx val="4"/>
            <c:bubble3D val="0"/>
            <c:spPr>
              <a:solidFill>
                <a:schemeClr val="accent2">
                  <a:lumMod val="7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9-5462-49AF-A462-EBD46D6523D8}"/>
              </c:ext>
            </c:extLst>
          </c:dPt>
          <c:dPt>
            <c:idx val="5"/>
            <c:bubble3D val="0"/>
            <c:spPr>
              <a:solidFill>
                <a:schemeClr val="tx1"/>
              </a:solidFill>
            </c:spPr>
            <c:extLst>
              <c:ext xmlns:c16="http://schemas.microsoft.com/office/drawing/2014/chart" uri="{C3380CC4-5D6E-409C-BE32-E72D297353CC}">
                <c16:uniqueId val="{0000000B-5462-49AF-A462-EBD46D6523D8}"/>
              </c:ext>
            </c:extLst>
          </c:dPt>
          <c:dLbls>
            <c:dLbl>
              <c:idx val="0"/>
              <c:layout>
                <c:manualLayout>
                  <c:x val="-0.11922671222700935"/>
                  <c:y val="-0.19417499989452638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462-49AF-A462-EBD46D6523D8}"/>
                </c:ext>
              </c:extLst>
            </c:dLbl>
            <c:dLbl>
              <c:idx val="1"/>
              <c:layout>
                <c:manualLayout>
                  <c:x val="3.4188034188034191E-2"/>
                  <c:y val="0.17250349077752389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5462-49AF-A462-EBD46D6523D8}"/>
                </c:ext>
              </c:extLst>
            </c:dLbl>
            <c:dLbl>
              <c:idx val="2"/>
              <c:layout>
                <c:manualLayout>
                  <c:x val="0"/>
                  <c:y val="7.9506792107209165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5462-49AF-A462-EBD46D6523D8}"/>
                </c:ext>
              </c:extLst>
            </c:dLbl>
            <c:dLbl>
              <c:idx val="3"/>
              <c:layout>
                <c:manualLayout>
                  <c:x val="0"/>
                  <c:y val="5.6014982744436254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5462-49AF-A462-EBD46D6523D8}"/>
                </c:ext>
              </c:extLst>
            </c:dLbl>
            <c:dLbl>
              <c:idx val="4"/>
              <c:layout>
                <c:manualLayout>
                  <c:x val="2.7471029564700638E-2"/>
                  <c:y val="-4.4012035027629223E-2"/>
                </c:manualLayout>
              </c:layout>
              <c:numFmt formatCode="0.0%" sourceLinked="0"/>
              <c:spPr>
                <a:noFill/>
              </c:spPr>
              <c:txPr>
                <a:bodyPr/>
                <a:lstStyle/>
                <a:p>
                  <a:pPr>
                    <a:defRPr sz="900" b="1">
                      <a:latin typeface="Arial Narrow" panose="020B060602020203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5462-49AF-A462-EBD46D6523D8}"/>
                </c:ext>
              </c:extLst>
            </c:dLbl>
            <c:dLbl>
              <c:idx val="5"/>
              <c:layout>
                <c:manualLayout>
                  <c:x val="4.6389219036299709E-2"/>
                  <c:y val="-2.7171953491647624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5462-49AF-A462-EBD46D6523D8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="1">
                    <a:latin typeface="Arial Narrow" panose="020B060602020203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Arkusz1!$D$4:$I$4</c:f>
              <c:strCache>
                <c:ptCount val="6"/>
                <c:pt idx="0">
                  <c:v>uwzględniono w całości lub w części - wydano nakaz zapłaty</c:v>
                </c:pt>
                <c:pt idx="1">
                  <c:v>zwrócono</c:v>
                </c:pt>
                <c:pt idx="2">
                  <c:v>odrzucono</c:v>
                </c:pt>
                <c:pt idx="3">
                  <c:v>umorzono</c:v>
                </c:pt>
                <c:pt idx="4">
                  <c:v>zakreślono na podst. art. 498 § 2*/ art. 50533 §1 kpc **)</c:v>
                </c:pt>
                <c:pt idx="5">
                  <c:v>inne załatwienia</c:v>
                </c:pt>
              </c:strCache>
            </c:strRef>
          </c:cat>
          <c:val>
            <c:numRef>
              <c:f>Arkusz1!$D$41:$I$41</c:f>
              <c:numCache>
                <c:formatCode>#,##0</c:formatCode>
                <c:ptCount val="6"/>
                <c:pt idx="0">
                  <c:v>1823277</c:v>
                </c:pt>
                <c:pt idx="1">
                  <c:v>42630</c:v>
                </c:pt>
                <c:pt idx="2">
                  <c:v>59990</c:v>
                </c:pt>
                <c:pt idx="3">
                  <c:v>122385</c:v>
                </c:pt>
                <c:pt idx="4">
                  <c:v>839746</c:v>
                </c:pt>
                <c:pt idx="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5462-49AF-A462-EBD46D6523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64749909757783775"/>
          <c:y val="0.30172277971156591"/>
          <c:w val="0.33766076115485566"/>
          <c:h val="0.48758168326834983"/>
        </c:manualLayout>
      </c:layout>
      <c:overlay val="0"/>
      <c:txPr>
        <a:bodyPr/>
        <a:lstStyle/>
        <a:p>
          <a:pPr rtl="0">
            <a:defRPr sz="700" b="1">
              <a:latin typeface="Arial Narrow" panose="020B0606020202030204" pitchFamily="34" charset="0"/>
            </a:defRPr>
          </a:pPr>
          <a:endParaRPr lang="pl-PL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/>
            </a:pPr>
            <a:r>
              <a:rPr lang="pl-PL" sz="1000">
                <a:latin typeface="Arial Narrow" panose="020B0606020202030204" pitchFamily="34" charset="0"/>
              </a:rPr>
              <a:t>Struktura załatwień spraw EPU w 2018 roku</a:t>
            </a:r>
          </a:p>
        </c:rich>
      </c:tx>
      <c:layout>
        <c:manualLayout>
          <c:xMode val="edge"/>
          <c:yMode val="edge"/>
          <c:x val="0.22871501202209862"/>
          <c:y val="2.2932619256443583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3.4215443349301614E-2"/>
          <c:y val="0.24520735850791603"/>
          <c:w val="0.57568366891201539"/>
          <c:h val="0.6888931254564804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lumMod val="40000"/>
                  <a:lumOff val="6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1-7AD7-44D0-A1D5-87B7E9B86821}"/>
              </c:ext>
            </c:extLst>
          </c:dPt>
          <c:dPt>
            <c:idx val="1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3-7AD7-44D0-A1D5-87B7E9B86821}"/>
              </c:ext>
            </c:extLst>
          </c:dPt>
          <c:dPt>
            <c:idx val="2"/>
            <c:bubble3D val="0"/>
            <c:spPr>
              <a:solidFill>
                <a:schemeClr val="accent1">
                  <a:lumMod val="7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5-7AD7-44D0-A1D5-87B7E9B86821}"/>
              </c:ext>
            </c:extLst>
          </c:dPt>
          <c:dPt>
            <c:idx val="3"/>
            <c:bubble3D val="0"/>
            <c:spPr>
              <a:solidFill>
                <a:schemeClr val="accent1">
                  <a:lumMod val="5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7-7AD7-44D0-A1D5-87B7E9B86821}"/>
              </c:ext>
            </c:extLst>
          </c:dPt>
          <c:dPt>
            <c:idx val="4"/>
            <c:bubble3D val="0"/>
            <c:spPr>
              <a:solidFill>
                <a:schemeClr val="accent2">
                  <a:lumMod val="7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9-7AD7-44D0-A1D5-87B7E9B86821}"/>
              </c:ext>
            </c:extLst>
          </c:dPt>
          <c:dPt>
            <c:idx val="5"/>
            <c:bubble3D val="0"/>
            <c:spPr>
              <a:solidFill>
                <a:schemeClr val="tx1"/>
              </a:solidFill>
            </c:spPr>
            <c:extLst>
              <c:ext xmlns:c16="http://schemas.microsoft.com/office/drawing/2014/chart" uri="{C3380CC4-5D6E-409C-BE32-E72D297353CC}">
                <c16:uniqueId val="{0000000B-7AD7-44D0-A1D5-87B7E9B86821}"/>
              </c:ext>
            </c:extLst>
          </c:dPt>
          <c:dLbls>
            <c:dLbl>
              <c:idx val="0"/>
              <c:layout>
                <c:manualLayout>
                  <c:x val="-0.11922671222700935"/>
                  <c:y val="-0.19417499989452638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AD7-44D0-A1D5-87B7E9B86821}"/>
                </c:ext>
              </c:extLst>
            </c:dLbl>
            <c:dLbl>
              <c:idx val="1"/>
              <c:layout>
                <c:manualLayout>
                  <c:x val="3.4188034188034191E-2"/>
                  <c:y val="0.17250349077752389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AD7-44D0-A1D5-87B7E9B86821}"/>
                </c:ext>
              </c:extLst>
            </c:dLbl>
            <c:dLbl>
              <c:idx val="2"/>
              <c:layout>
                <c:manualLayout>
                  <c:x val="0"/>
                  <c:y val="7.9506792107209165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7AD7-44D0-A1D5-87B7E9B86821}"/>
                </c:ext>
              </c:extLst>
            </c:dLbl>
            <c:dLbl>
              <c:idx val="3"/>
              <c:layout>
                <c:manualLayout>
                  <c:x val="0"/>
                  <c:y val="5.6014982744436254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7AD7-44D0-A1D5-87B7E9B86821}"/>
                </c:ext>
              </c:extLst>
            </c:dLbl>
            <c:dLbl>
              <c:idx val="4"/>
              <c:layout>
                <c:manualLayout>
                  <c:x val="2.7471029564700638E-2"/>
                  <c:y val="-4.4012035027629223E-2"/>
                </c:manualLayout>
              </c:layout>
              <c:numFmt formatCode="0.0%" sourceLinked="0"/>
              <c:spPr>
                <a:noFill/>
              </c:spPr>
              <c:txPr>
                <a:bodyPr/>
                <a:lstStyle/>
                <a:p>
                  <a:pPr>
                    <a:defRPr sz="900" b="1">
                      <a:latin typeface="Arial Narrow" panose="020B060602020203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7AD7-44D0-A1D5-87B7E9B86821}"/>
                </c:ext>
              </c:extLst>
            </c:dLbl>
            <c:dLbl>
              <c:idx val="5"/>
              <c:layout>
                <c:manualLayout>
                  <c:x val="4.6389219036299709E-2"/>
                  <c:y val="-2.7171953491647624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7AD7-44D0-A1D5-87B7E9B86821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="1">
                    <a:latin typeface="Arial Narrow" panose="020B060602020203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Arkusz1!$D$4:$I$4</c:f>
              <c:strCache>
                <c:ptCount val="6"/>
                <c:pt idx="0">
                  <c:v>uwzględniono w całości lub w części - wydano nakaz zapłaty</c:v>
                </c:pt>
                <c:pt idx="1">
                  <c:v>zwrócono</c:v>
                </c:pt>
                <c:pt idx="2">
                  <c:v>odrzucono</c:v>
                </c:pt>
                <c:pt idx="3">
                  <c:v>umorzono</c:v>
                </c:pt>
                <c:pt idx="4">
                  <c:v>zakreślono na podst. art. 498 § 2*/ art. 50533 §1 kpc **)</c:v>
                </c:pt>
                <c:pt idx="5">
                  <c:v>inne załatwienia</c:v>
                </c:pt>
              </c:strCache>
            </c:strRef>
          </c:cat>
          <c:val>
            <c:numRef>
              <c:f>Arkusz1!$D$46:$I$46</c:f>
              <c:numCache>
                <c:formatCode>#,##0</c:formatCode>
                <c:ptCount val="6"/>
                <c:pt idx="0">
                  <c:v>1419190</c:v>
                </c:pt>
                <c:pt idx="1">
                  <c:v>42405</c:v>
                </c:pt>
                <c:pt idx="2">
                  <c:v>51770</c:v>
                </c:pt>
                <c:pt idx="3">
                  <c:v>269877</c:v>
                </c:pt>
                <c:pt idx="4">
                  <c:v>789537</c:v>
                </c:pt>
                <c:pt idx="5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7AD7-44D0-A1D5-87B7E9B868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64749909757783775"/>
          <c:y val="0.30172277971156591"/>
          <c:w val="0.33766076115485566"/>
          <c:h val="0.48758168326834983"/>
        </c:manualLayout>
      </c:layout>
      <c:overlay val="0"/>
      <c:txPr>
        <a:bodyPr/>
        <a:lstStyle/>
        <a:p>
          <a:pPr rtl="0">
            <a:defRPr sz="700" b="1">
              <a:latin typeface="Arial Narrow" panose="020B0606020202030204" pitchFamily="34" charset="0"/>
            </a:defRPr>
          </a:pPr>
          <a:endParaRPr lang="pl-PL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/>
            </a:pPr>
            <a:r>
              <a:rPr lang="pl-PL" sz="1000">
                <a:latin typeface="Arial Narrow" panose="020B0606020202030204" pitchFamily="34" charset="0"/>
              </a:rPr>
              <a:t>Struktura załatwień spraw EPU w 2020 roku</a:t>
            </a:r>
          </a:p>
        </c:rich>
      </c:tx>
      <c:layout>
        <c:manualLayout>
          <c:xMode val="edge"/>
          <c:yMode val="edge"/>
          <c:x val="0.22871501202209862"/>
          <c:y val="2.2932619256443583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3.4215443349301614E-2"/>
          <c:y val="0.24520735850791603"/>
          <c:w val="0.57568366891201539"/>
          <c:h val="0.6888931254564804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lumMod val="40000"/>
                  <a:lumOff val="6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1-88B7-4B2C-BF37-8AAC29431EC8}"/>
              </c:ext>
            </c:extLst>
          </c:dPt>
          <c:dPt>
            <c:idx val="1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3-88B7-4B2C-BF37-8AAC29431EC8}"/>
              </c:ext>
            </c:extLst>
          </c:dPt>
          <c:dPt>
            <c:idx val="2"/>
            <c:bubble3D val="0"/>
            <c:spPr>
              <a:solidFill>
                <a:schemeClr val="accent1">
                  <a:lumMod val="7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5-88B7-4B2C-BF37-8AAC29431EC8}"/>
              </c:ext>
            </c:extLst>
          </c:dPt>
          <c:dPt>
            <c:idx val="3"/>
            <c:bubble3D val="0"/>
            <c:spPr>
              <a:solidFill>
                <a:schemeClr val="accent1">
                  <a:lumMod val="5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7-88B7-4B2C-BF37-8AAC29431EC8}"/>
              </c:ext>
            </c:extLst>
          </c:dPt>
          <c:dPt>
            <c:idx val="4"/>
            <c:bubble3D val="0"/>
            <c:spPr>
              <a:solidFill>
                <a:schemeClr val="accent2">
                  <a:lumMod val="7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9-88B7-4B2C-BF37-8AAC29431EC8}"/>
              </c:ext>
            </c:extLst>
          </c:dPt>
          <c:dPt>
            <c:idx val="5"/>
            <c:bubble3D val="0"/>
            <c:spPr>
              <a:solidFill>
                <a:schemeClr val="tx1"/>
              </a:solidFill>
            </c:spPr>
            <c:extLst>
              <c:ext xmlns:c16="http://schemas.microsoft.com/office/drawing/2014/chart" uri="{C3380CC4-5D6E-409C-BE32-E72D297353CC}">
                <c16:uniqueId val="{0000000B-88B7-4B2C-BF37-8AAC29431EC8}"/>
              </c:ext>
            </c:extLst>
          </c:dPt>
          <c:dLbls>
            <c:dLbl>
              <c:idx val="0"/>
              <c:layout>
                <c:manualLayout>
                  <c:x val="-0.11922671222700935"/>
                  <c:y val="-0.19417499989452638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8B7-4B2C-BF37-8AAC29431EC8}"/>
                </c:ext>
              </c:extLst>
            </c:dLbl>
            <c:dLbl>
              <c:idx val="1"/>
              <c:layout>
                <c:manualLayout>
                  <c:x val="3.4188034188034191E-2"/>
                  <c:y val="0.17250349077752389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88B7-4B2C-BF37-8AAC29431EC8}"/>
                </c:ext>
              </c:extLst>
            </c:dLbl>
            <c:dLbl>
              <c:idx val="2"/>
              <c:layout>
                <c:manualLayout>
                  <c:x val="0"/>
                  <c:y val="7.9506792107209165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88B7-4B2C-BF37-8AAC29431EC8}"/>
                </c:ext>
              </c:extLst>
            </c:dLbl>
            <c:dLbl>
              <c:idx val="3"/>
              <c:layout>
                <c:manualLayout>
                  <c:x val="0"/>
                  <c:y val="5.6014982744436254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88B7-4B2C-BF37-8AAC29431EC8}"/>
                </c:ext>
              </c:extLst>
            </c:dLbl>
            <c:dLbl>
              <c:idx val="4"/>
              <c:layout>
                <c:manualLayout>
                  <c:x val="2.7471029564700638E-2"/>
                  <c:y val="-4.4012035027629223E-2"/>
                </c:manualLayout>
              </c:layout>
              <c:numFmt formatCode="0.0%" sourceLinked="0"/>
              <c:spPr>
                <a:noFill/>
              </c:spPr>
              <c:txPr>
                <a:bodyPr/>
                <a:lstStyle/>
                <a:p>
                  <a:pPr>
                    <a:defRPr sz="900" b="1">
                      <a:latin typeface="Arial Narrow" panose="020B060602020203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88B7-4B2C-BF37-8AAC29431EC8}"/>
                </c:ext>
              </c:extLst>
            </c:dLbl>
            <c:dLbl>
              <c:idx val="5"/>
              <c:layout>
                <c:manualLayout>
                  <c:x val="4.6389219036299709E-2"/>
                  <c:y val="-2.7171953491647624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88B7-4B2C-BF37-8AAC29431EC8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="1">
                    <a:latin typeface="Arial Narrow" panose="020B060602020203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Arkusz1!$D$4:$I$4</c:f>
              <c:strCache>
                <c:ptCount val="6"/>
                <c:pt idx="0">
                  <c:v>uwzględniono w całości lub w części - wydano nakaz zapłaty</c:v>
                </c:pt>
                <c:pt idx="1">
                  <c:v>zwrócono</c:v>
                </c:pt>
                <c:pt idx="2">
                  <c:v>odrzucono</c:v>
                </c:pt>
                <c:pt idx="3">
                  <c:v>umorzono</c:v>
                </c:pt>
                <c:pt idx="4">
                  <c:v>zakreślono na podst. art. 498 § 2*/ art. 50533 §1 kpc **)</c:v>
                </c:pt>
                <c:pt idx="5">
                  <c:v>inne załatwienia</c:v>
                </c:pt>
              </c:strCache>
            </c:strRef>
          </c:cat>
          <c:val>
            <c:numRef>
              <c:f>Arkusz1!$D$56:$I$56</c:f>
              <c:numCache>
                <c:formatCode>#,##0</c:formatCode>
                <c:ptCount val="6"/>
                <c:pt idx="0">
                  <c:v>1516277</c:v>
                </c:pt>
                <c:pt idx="1">
                  <c:v>41971</c:v>
                </c:pt>
                <c:pt idx="2">
                  <c:v>37491</c:v>
                </c:pt>
                <c:pt idx="3">
                  <c:v>329041</c:v>
                </c:pt>
                <c:pt idx="4">
                  <c:v>137434</c:v>
                </c:pt>
                <c:pt idx="5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88B7-4B2C-BF37-8AAC29431E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64749909757783775"/>
          <c:y val="0.30172277971156591"/>
          <c:w val="0.33766076115485566"/>
          <c:h val="0.48758168326834983"/>
        </c:manualLayout>
      </c:layout>
      <c:overlay val="0"/>
      <c:txPr>
        <a:bodyPr/>
        <a:lstStyle/>
        <a:p>
          <a:pPr rtl="0">
            <a:defRPr sz="700" b="1">
              <a:latin typeface="Arial Narrow" panose="020B0606020202030204" pitchFamily="34" charset="0"/>
            </a:defRPr>
          </a:pPr>
          <a:endParaRPr lang="pl-PL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/>
            </a:pPr>
            <a:r>
              <a:rPr lang="pl-PL" sz="1000">
                <a:latin typeface="Arial Narrow" panose="020B0606020202030204" pitchFamily="34" charset="0"/>
              </a:rPr>
              <a:t>Struktura załatwień spraw EPU w 2019 roku</a:t>
            </a:r>
          </a:p>
        </c:rich>
      </c:tx>
      <c:layout>
        <c:manualLayout>
          <c:xMode val="edge"/>
          <c:yMode val="edge"/>
          <c:x val="0.22871501202209862"/>
          <c:y val="2.2932619256443583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3.4215443349301614E-2"/>
          <c:y val="0.24520735850791603"/>
          <c:w val="0.57568366891201539"/>
          <c:h val="0.6888931254564804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lumMod val="40000"/>
                  <a:lumOff val="6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1-FA26-4C4A-93D5-4DD3C71426CC}"/>
              </c:ext>
            </c:extLst>
          </c:dPt>
          <c:dPt>
            <c:idx val="1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3-FA26-4C4A-93D5-4DD3C71426CC}"/>
              </c:ext>
            </c:extLst>
          </c:dPt>
          <c:dPt>
            <c:idx val="2"/>
            <c:bubble3D val="0"/>
            <c:spPr>
              <a:solidFill>
                <a:schemeClr val="accent1">
                  <a:lumMod val="7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5-FA26-4C4A-93D5-4DD3C71426CC}"/>
              </c:ext>
            </c:extLst>
          </c:dPt>
          <c:dPt>
            <c:idx val="3"/>
            <c:bubble3D val="0"/>
            <c:spPr>
              <a:solidFill>
                <a:schemeClr val="accent1">
                  <a:lumMod val="5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7-FA26-4C4A-93D5-4DD3C71426CC}"/>
              </c:ext>
            </c:extLst>
          </c:dPt>
          <c:dPt>
            <c:idx val="4"/>
            <c:bubble3D val="0"/>
            <c:spPr>
              <a:solidFill>
                <a:schemeClr val="accent2">
                  <a:lumMod val="7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9-FA26-4C4A-93D5-4DD3C71426CC}"/>
              </c:ext>
            </c:extLst>
          </c:dPt>
          <c:dPt>
            <c:idx val="5"/>
            <c:bubble3D val="0"/>
            <c:spPr>
              <a:solidFill>
                <a:schemeClr val="tx1"/>
              </a:solidFill>
            </c:spPr>
            <c:extLst>
              <c:ext xmlns:c16="http://schemas.microsoft.com/office/drawing/2014/chart" uri="{C3380CC4-5D6E-409C-BE32-E72D297353CC}">
                <c16:uniqueId val="{0000000B-FA26-4C4A-93D5-4DD3C71426CC}"/>
              </c:ext>
            </c:extLst>
          </c:dPt>
          <c:dLbls>
            <c:dLbl>
              <c:idx val="0"/>
              <c:layout>
                <c:manualLayout>
                  <c:x val="-0.11922671222700935"/>
                  <c:y val="-0.19417499989452638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A26-4C4A-93D5-4DD3C71426CC}"/>
                </c:ext>
              </c:extLst>
            </c:dLbl>
            <c:dLbl>
              <c:idx val="1"/>
              <c:layout>
                <c:manualLayout>
                  <c:x val="3.4188034188034191E-2"/>
                  <c:y val="0.17250349077752389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A26-4C4A-93D5-4DD3C71426CC}"/>
                </c:ext>
              </c:extLst>
            </c:dLbl>
            <c:dLbl>
              <c:idx val="2"/>
              <c:layout>
                <c:manualLayout>
                  <c:x val="0"/>
                  <c:y val="7.9506792107209165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FA26-4C4A-93D5-4DD3C71426CC}"/>
                </c:ext>
              </c:extLst>
            </c:dLbl>
            <c:dLbl>
              <c:idx val="3"/>
              <c:layout>
                <c:manualLayout>
                  <c:x val="0"/>
                  <c:y val="5.6014982744436254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FA26-4C4A-93D5-4DD3C71426CC}"/>
                </c:ext>
              </c:extLst>
            </c:dLbl>
            <c:dLbl>
              <c:idx val="4"/>
              <c:layout>
                <c:manualLayout>
                  <c:x val="2.7471029564700638E-2"/>
                  <c:y val="-4.4012035027629223E-2"/>
                </c:manualLayout>
              </c:layout>
              <c:numFmt formatCode="0.0%" sourceLinked="0"/>
              <c:spPr>
                <a:noFill/>
              </c:spPr>
              <c:txPr>
                <a:bodyPr/>
                <a:lstStyle/>
                <a:p>
                  <a:pPr>
                    <a:defRPr sz="900" b="1">
                      <a:latin typeface="Arial Narrow" panose="020B060602020203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FA26-4C4A-93D5-4DD3C71426CC}"/>
                </c:ext>
              </c:extLst>
            </c:dLbl>
            <c:dLbl>
              <c:idx val="5"/>
              <c:layout>
                <c:manualLayout>
                  <c:x val="4.6389219036299709E-2"/>
                  <c:y val="-2.7171953491647624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FA26-4C4A-93D5-4DD3C71426CC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="1">
                    <a:latin typeface="Arial Narrow" panose="020B060602020203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Arkusz1!$D$4:$I$4</c:f>
              <c:strCache>
                <c:ptCount val="6"/>
                <c:pt idx="0">
                  <c:v>uwzględniono w całości lub w części - wydano nakaz zapłaty</c:v>
                </c:pt>
                <c:pt idx="1">
                  <c:v>zwrócono</c:v>
                </c:pt>
                <c:pt idx="2">
                  <c:v>odrzucono</c:v>
                </c:pt>
                <c:pt idx="3">
                  <c:v>umorzono</c:v>
                </c:pt>
                <c:pt idx="4">
                  <c:v>zakreślono na podst. art. 498 § 2*/ art. 50533 §1 kpc **)</c:v>
                </c:pt>
                <c:pt idx="5">
                  <c:v>inne załatwienia</c:v>
                </c:pt>
              </c:strCache>
            </c:strRef>
          </c:cat>
          <c:val>
            <c:numRef>
              <c:f>Arkusz1!$D$51:$I$51</c:f>
              <c:numCache>
                <c:formatCode>#,##0</c:formatCode>
                <c:ptCount val="6"/>
                <c:pt idx="0">
                  <c:v>1482845</c:v>
                </c:pt>
                <c:pt idx="1">
                  <c:v>55742</c:v>
                </c:pt>
                <c:pt idx="2">
                  <c:v>47414</c:v>
                </c:pt>
                <c:pt idx="3">
                  <c:v>235879</c:v>
                </c:pt>
                <c:pt idx="4">
                  <c:v>235879</c:v>
                </c:pt>
                <c:pt idx="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FA26-4C4A-93D5-4DD3C71426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64749909757783775"/>
          <c:y val="0.30172277971156591"/>
          <c:w val="0.33766076115485566"/>
          <c:h val="0.48758168326834983"/>
        </c:manualLayout>
      </c:layout>
      <c:overlay val="0"/>
      <c:txPr>
        <a:bodyPr/>
        <a:lstStyle/>
        <a:p>
          <a:pPr rtl="0">
            <a:defRPr sz="700" b="1">
              <a:latin typeface="Arial Narrow" panose="020B0606020202030204" pitchFamily="34" charset="0"/>
            </a:defRPr>
          </a:pPr>
          <a:endParaRPr lang="pl-PL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/>
            </a:pPr>
            <a:r>
              <a:rPr lang="pl-PL" sz="1000">
                <a:latin typeface="Arial Narrow" panose="020B0606020202030204" pitchFamily="34" charset="0"/>
              </a:rPr>
              <a:t>Struktura załatwień spraw EPU w 2023 roku</a:t>
            </a:r>
          </a:p>
        </c:rich>
      </c:tx>
      <c:layout>
        <c:manualLayout>
          <c:xMode val="edge"/>
          <c:yMode val="edge"/>
          <c:x val="0.26290304621013283"/>
          <c:y val="1.236459194932672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3.4215443349301614E-2"/>
          <c:y val="0.24520735850791603"/>
          <c:w val="0.57568366891201539"/>
          <c:h val="0.6888931254564804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lumMod val="40000"/>
                  <a:lumOff val="6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1-8CD8-4C46-8727-2BDA5222A2E2}"/>
              </c:ext>
            </c:extLst>
          </c:dPt>
          <c:dPt>
            <c:idx val="1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3-8CD8-4C46-8727-2BDA5222A2E2}"/>
              </c:ext>
            </c:extLst>
          </c:dPt>
          <c:dPt>
            <c:idx val="2"/>
            <c:bubble3D val="0"/>
            <c:spPr>
              <a:solidFill>
                <a:schemeClr val="accent1">
                  <a:lumMod val="7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5-8CD8-4C46-8727-2BDA5222A2E2}"/>
              </c:ext>
            </c:extLst>
          </c:dPt>
          <c:dPt>
            <c:idx val="3"/>
            <c:bubble3D val="0"/>
            <c:spPr>
              <a:solidFill>
                <a:schemeClr val="accent1">
                  <a:lumMod val="5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7-8CD8-4C46-8727-2BDA5222A2E2}"/>
              </c:ext>
            </c:extLst>
          </c:dPt>
          <c:dPt>
            <c:idx val="4"/>
            <c:bubble3D val="0"/>
            <c:spPr>
              <a:solidFill>
                <a:schemeClr val="accent2">
                  <a:lumMod val="7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9-8CD8-4C46-8727-2BDA5222A2E2}"/>
              </c:ext>
            </c:extLst>
          </c:dPt>
          <c:dPt>
            <c:idx val="5"/>
            <c:bubble3D val="0"/>
            <c:spPr>
              <a:solidFill>
                <a:schemeClr val="tx1"/>
              </a:solidFill>
            </c:spPr>
            <c:extLst>
              <c:ext xmlns:c16="http://schemas.microsoft.com/office/drawing/2014/chart" uri="{C3380CC4-5D6E-409C-BE32-E72D297353CC}">
                <c16:uniqueId val="{0000000B-8CD8-4C46-8727-2BDA5222A2E2}"/>
              </c:ext>
            </c:extLst>
          </c:dPt>
          <c:dLbls>
            <c:dLbl>
              <c:idx val="0"/>
              <c:layout>
                <c:manualLayout>
                  <c:x val="-0.11922671222700935"/>
                  <c:y val="-0.19417499989452638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CD8-4C46-8727-2BDA5222A2E2}"/>
                </c:ext>
              </c:extLst>
            </c:dLbl>
            <c:dLbl>
              <c:idx val="1"/>
              <c:layout>
                <c:manualLayout>
                  <c:x val="-1.2025769506084466E-2"/>
                  <c:y val="0.1267087057800175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8CD8-4C46-8727-2BDA5222A2E2}"/>
                </c:ext>
              </c:extLst>
            </c:dLbl>
            <c:dLbl>
              <c:idx val="2"/>
              <c:layout>
                <c:manualLayout>
                  <c:x val="-4.3047066669113917E-3"/>
                  <c:y val="8.6552143645287072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8CD8-4C46-8727-2BDA5222A2E2}"/>
                </c:ext>
              </c:extLst>
            </c:dLbl>
            <c:dLbl>
              <c:idx val="3"/>
              <c:layout>
                <c:manualLayout>
                  <c:x val="0"/>
                  <c:y val="6.6583010051553107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8CD8-4C46-8727-2BDA5222A2E2}"/>
                </c:ext>
              </c:extLst>
            </c:dLbl>
            <c:dLbl>
              <c:idx val="4"/>
              <c:layout>
                <c:manualLayout>
                  <c:x val="2.7471029564700638E-2"/>
                  <c:y val="-4.4012035027629223E-2"/>
                </c:manualLayout>
              </c:layout>
              <c:numFmt formatCode="0.0%" sourceLinked="0"/>
              <c:spPr>
                <a:noFill/>
              </c:spPr>
              <c:txPr>
                <a:bodyPr/>
                <a:lstStyle/>
                <a:p>
                  <a:pPr>
                    <a:defRPr sz="900" b="1">
                      <a:latin typeface="Arial Narrow" panose="020B060602020203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8CD8-4C46-8727-2BDA5222A2E2}"/>
                </c:ext>
              </c:extLst>
            </c:dLbl>
            <c:dLbl>
              <c:idx val="5"/>
              <c:layout>
                <c:manualLayout>
                  <c:x val="4.6389219036299709E-2"/>
                  <c:y val="-2.7171953491647624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8CD8-4C46-8727-2BDA5222A2E2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="1">
                    <a:latin typeface="Arial Narrow" panose="020B060602020203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Arkusz1!$D$4:$I$4</c:f>
              <c:strCache>
                <c:ptCount val="6"/>
                <c:pt idx="0">
                  <c:v>uwzględniono w całości lub w części - wydano nakaz zapłaty</c:v>
                </c:pt>
                <c:pt idx="1">
                  <c:v>zwrócono</c:v>
                </c:pt>
                <c:pt idx="2">
                  <c:v>odrzucono</c:v>
                </c:pt>
                <c:pt idx="3">
                  <c:v>umorzono</c:v>
                </c:pt>
                <c:pt idx="4">
                  <c:v>zakreślono na podst. art. 498 § 2*/ art. 50533 §1 kpc **)</c:v>
                </c:pt>
                <c:pt idx="5">
                  <c:v>inne załatwienia</c:v>
                </c:pt>
              </c:strCache>
            </c:strRef>
          </c:cat>
          <c:val>
            <c:numRef>
              <c:f>Arkusz1!$D$71:$I$71</c:f>
              <c:numCache>
                <c:formatCode>#,##0</c:formatCode>
                <c:ptCount val="6"/>
                <c:pt idx="0">
                  <c:v>1626400</c:v>
                </c:pt>
                <c:pt idx="1">
                  <c:v>27305</c:v>
                </c:pt>
                <c:pt idx="2">
                  <c:v>32070</c:v>
                </c:pt>
                <c:pt idx="3">
                  <c:v>338982</c:v>
                </c:pt>
                <c:pt idx="4">
                  <c:v>2</c:v>
                </c:pt>
                <c:pt idx="5">
                  <c:v>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8CD8-4C46-8727-2BDA5222A2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64749909757783775"/>
          <c:y val="0.30172277971156591"/>
          <c:w val="0.33766076115485566"/>
          <c:h val="0.48758168326834983"/>
        </c:manualLayout>
      </c:layout>
      <c:overlay val="0"/>
      <c:txPr>
        <a:bodyPr/>
        <a:lstStyle/>
        <a:p>
          <a:pPr rtl="0">
            <a:defRPr sz="700" b="1">
              <a:latin typeface="Arial Narrow" panose="020B0606020202030204" pitchFamily="34" charset="0"/>
            </a:defRPr>
          </a:pPr>
          <a:endParaRPr lang="pl-PL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/>
            </a:pPr>
            <a:r>
              <a:rPr lang="pl-PL" sz="1000">
                <a:latin typeface="Arial Narrow" panose="020B0606020202030204" pitchFamily="34" charset="0"/>
              </a:rPr>
              <a:t>Struktura załatwień spraw EPU w 2024 roku</a:t>
            </a:r>
          </a:p>
        </c:rich>
      </c:tx>
      <c:layout>
        <c:manualLayout>
          <c:xMode val="edge"/>
          <c:yMode val="edge"/>
          <c:x val="0.26290304621013283"/>
          <c:y val="1.236459194932672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3.4215443349301614E-2"/>
          <c:y val="0.24520735850791603"/>
          <c:w val="0.57568366891201539"/>
          <c:h val="0.6888931254564804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lumMod val="40000"/>
                  <a:lumOff val="6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1-34BA-431A-96A5-417821A87FEE}"/>
              </c:ext>
            </c:extLst>
          </c:dPt>
          <c:dPt>
            <c:idx val="1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3-34BA-431A-96A5-417821A87FEE}"/>
              </c:ext>
            </c:extLst>
          </c:dPt>
          <c:dPt>
            <c:idx val="2"/>
            <c:bubble3D val="0"/>
            <c:spPr>
              <a:solidFill>
                <a:schemeClr val="accent1">
                  <a:lumMod val="7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5-34BA-431A-96A5-417821A87FEE}"/>
              </c:ext>
            </c:extLst>
          </c:dPt>
          <c:dPt>
            <c:idx val="3"/>
            <c:bubble3D val="0"/>
            <c:spPr>
              <a:solidFill>
                <a:schemeClr val="accent1">
                  <a:lumMod val="5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7-34BA-431A-96A5-417821A87FEE}"/>
              </c:ext>
            </c:extLst>
          </c:dPt>
          <c:dPt>
            <c:idx val="4"/>
            <c:bubble3D val="0"/>
            <c:spPr>
              <a:solidFill>
                <a:schemeClr val="accent2">
                  <a:lumMod val="7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9-34BA-431A-96A5-417821A87FEE}"/>
              </c:ext>
            </c:extLst>
          </c:dPt>
          <c:dPt>
            <c:idx val="5"/>
            <c:bubble3D val="0"/>
            <c:spPr>
              <a:solidFill>
                <a:schemeClr val="tx1"/>
              </a:solidFill>
            </c:spPr>
            <c:extLst>
              <c:ext xmlns:c16="http://schemas.microsoft.com/office/drawing/2014/chart" uri="{C3380CC4-5D6E-409C-BE32-E72D297353CC}">
                <c16:uniqueId val="{0000000B-34BA-431A-96A5-417821A87FEE}"/>
              </c:ext>
            </c:extLst>
          </c:dPt>
          <c:dLbls>
            <c:dLbl>
              <c:idx val="0"/>
              <c:layout>
                <c:manualLayout>
                  <c:x val="-0.11922671222700935"/>
                  <c:y val="-0.19417499989452638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4BA-431A-96A5-417821A87FEE}"/>
                </c:ext>
              </c:extLst>
            </c:dLbl>
            <c:dLbl>
              <c:idx val="1"/>
              <c:layout>
                <c:manualLayout>
                  <c:x val="-1.2025769506084466E-2"/>
                  <c:y val="0.1267087057800175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4BA-431A-96A5-417821A87FEE}"/>
                </c:ext>
              </c:extLst>
            </c:dLbl>
            <c:dLbl>
              <c:idx val="2"/>
              <c:layout>
                <c:manualLayout>
                  <c:x val="-4.3047066669113917E-3"/>
                  <c:y val="8.6552143645287072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34BA-431A-96A5-417821A87FEE}"/>
                </c:ext>
              </c:extLst>
            </c:dLbl>
            <c:dLbl>
              <c:idx val="3"/>
              <c:layout>
                <c:manualLayout>
                  <c:x val="0"/>
                  <c:y val="6.6583010051553107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34BA-431A-96A5-417821A87FEE}"/>
                </c:ext>
              </c:extLst>
            </c:dLbl>
            <c:dLbl>
              <c:idx val="4"/>
              <c:layout>
                <c:manualLayout>
                  <c:x val="2.7471029564700638E-2"/>
                  <c:y val="-4.4012035027629223E-2"/>
                </c:manualLayout>
              </c:layout>
              <c:numFmt formatCode="0.0%" sourceLinked="0"/>
              <c:spPr>
                <a:noFill/>
              </c:spPr>
              <c:txPr>
                <a:bodyPr/>
                <a:lstStyle/>
                <a:p>
                  <a:pPr>
                    <a:defRPr sz="900" b="1">
                      <a:latin typeface="Arial Narrow" panose="020B060602020203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34BA-431A-96A5-417821A87FEE}"/>
                </c:ext>
              </c:extLst>
            </c:dLbl>
            <c:dLbl>
              <c:idx val="5"/>
              <c:layout>
                <c:manualLayout>
                  <c:x val="4.6389219036299709E-2"/>
                  <c:y val="-2.7171953491647624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34BA-431A-96A5-417821A87FEE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="1">
                    <a:latin typeface="Arial Narrow" panose="020B060602020203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Arkusz1!$D$4:$I$4</c:f>
              <c:strCache>
                <c:ptCount val="6"/>
                <c:pt idx="0">
                  <c:v>uwzględniono w całości lub w części - wydano nakaz zapłaty</c:v>
                </c:pt>
                <c:pt idx="1">
                  <c:v>zwrócono</c:v>
                </c:pt>
                <c:pt idx="2">
                  <c:v>odrzucono</c:v>
                </c:pt>
                <c:pt idx="3">
                  <c:v>umorzono</c:v>
                </c:pt>
                <c:pt idx="4">
                  <c:v>zakreślono na podst. art. 498 § 2*/ art. 50533 §1 kpc **)</c:v>
                </c:pt>
                <c:pt idx="5">
                  <c:v>inne załatwienia</c:v>
                </c:pt>
              </c:strCache>
            </c:strRef>
          </c:cat>
          <c:val>
            <c:numRef>
              <c:f>Arkusz1!$D$76:$I$76</c:f>
              <c:numCache>
                <c:formatCode>#,##0</c:formatCode>
                <c:ptCount val="6"/>
                <c:pt idx="0">
                  <c:v>1508269</c:v>
                </c:pt>
                <c:pt idx="1">
                  <c:v>19110</c:v>
                </c:pt>
                <c:pt idx="2">
                  <c:v>26065</c:v>
                </c:pt>
                <c:pt idx="3">
                  <c:v>325841</c:v>
                </c:pt>
                <c:pt idx="4">
                  <c:v>0</c:v>
                </c:pt>
                <c:pt idx="5">
                  <c:v>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34BA-431A-96A5-417821A87F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64749909757783775"/>
          <c:y val="0.30172277971156591"/>
          <c:w val="0.33766076115485566"/>
          <c:h val="0.48758168326834983"/>
        </c:manualLayout>
      </c:layout>
      <c:overlay val="0"/>
      <c:txPr>
        <a:bodyPr/>
        <a:lstStyle/>
        <a:p>
          <a:pPr rtl="0">
            <a:defRPr sz="700" b="1">
              <a:latin typeface="Arial Narrow" panose="020B0606020202030204" pitchFamily="34" charset="0"/>
            </a:defRPr>
          </a:pPr>
          <a:endParaRPr lang="pl-PL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/>
            </a:pPr>
            <a:r>
              <a:rPr lang="pl-PL" sz="1000">
                <a:latin typeface="Arial Narrow" panose="020B0606020202030204" pitchFamily="34" charset="0"/>
              </a:rPr>
              <a:t>Struktura załatwień spraw EPU w 2025 roku</a:t>
            </a:r>
          </a:p>
        </c:rich>
      </c:tx>
      <c:layout>
        <c:manualLayout>
          <c:xMode val="edge"/>
          <c:yMode val="edge"/>
          <c:x val="0.26290304621013283"/>
          <c:y val="1.236459194932672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3.4215443349301614E-2"/>
          <c:y val="0.24520735850791603"/>
          <c:w val="0.57568366891201539"/>
          <c:h val="0.6888931254564804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lumMod val="40000"/>
                  <a:lumOff val="6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1-24D1-4095-A8BC-40736A5851F9}"/>
              </c:ext>
            </c:extLst>
          </c:dPt>
          <c:dPt>
            <c:idx val="1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3-24D1-4095-A8BC-40736A5851F9}"/>
              </c:ext>
            </c:extLst>
          </c:dPt>
          <c:dPt>
            <c:idx val="2"/>
            <c:bubble3D val="0"/>
            <c:spPr>
              <a:solidFill>
                <a:schemeClr val="accent1">
                  <a:lumMod val="7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5-24D1-4095-A8BC-40736A5851F9}"/>
              </c:ext>
            </c:extLst>
          </c:dPt>
          <c:dPt>
            <c:idx val="3"/>
            <c:bubble3D val="0"/>
            <c:spPr>
              <a:solidFill>
                <a:schemeClr val="accent1">
                  <a:lumMod val="5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7-24D1-4095-A8BC-40736A5851F9}"/>
              </c:ext>
            </c:extLst>
          </c:dPt>
          <c:dPt>
            <c:idx val="4"/>
            <c:bubble3D val="0"/>
            <c:spPr>
              <a:solidFill>
                <a:schemeClr val="accent2">
                  <a:lumMod val="7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9-24D1-4095-A8BC-40736A5851F9}"/>
              </c:ext>
            </c:extLst>
          </c:dPt>
          <c:dPt>
            <c:idx val="5"/>
            <c:bubble3D val="0"/>
            <c:spPr>
              <a:solidFill>
                <a:schemeClr val="tx1"/>
              </a:solidFill>
            </c:spPr>
            <c:extLst>
              <c:ext xmlns:c16="http://schemas.microsoft.com/office/drawing/2014/chart" uri="{C3380CC4-5D6E-409C-BE32-E72D297353CC}">
                <c16:uniqueId val="{0000000B-24D1-4095-A8BC-40736A5851F9}"/>
              </c:ext>
            </c:extLst>
          </c:dPt>
          <c:dLbls>
            <c:dLbl>
              <c:idx val="0"/>
              <c:layout>
                <c:manualLayout>
                  <c:x val="-0.11922671222700935"/>
                  <c:y val="-0.19417499989452638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4D1-4095-A8BC-40736A5851F9}"/>
                </c:ext>
              </c:extLst>
            </c:dLbl>
            <c:dLbl>
              <c:idx val="1"/>
              <c:layout>
                <c:manualLayout>
                  <c:x val="-1.2025769506084466E-2"/>
                  <c:y val="0.1267087057800175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24D1-4095-A8BC-40736A5851F9}"/>
                </c:ext>
              </c:extLst>
            </c:dLbl>
            <c:dLbl>
              <c:idx val="2"/>
              <c:layout>
                <c:manualLayout>
                  <c:x val="-4.3047066669113917E-3"/>
                  <c:y val="8.6552143645287072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24D1-4095-A8BC-40736A5851F9}"/>
                </c:ext>
              </c:extLst>
            </c:dLbl>
            <c:dLbl>
              <c:idx val="3"/>
              <c:layout>
                <c:manualLayout>
                  <c:x val="0"/>
                  <c:y val="6.6583010051553107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24D1-4095-A8BC-40736A5851F9}"/>
                </c:ext>
              </c:extLst>
            </c:dLbl>
            <c:dLbl>
              <c:idx val="4"/>
              <c:layout>
                <c:manualLayout>
                  <c:x val="2.7471029564700638E-2"/>
                  <c:y val="-4.4012035027629223E-2"/>
                </c:manualLayout>
              </c:layout>
              <c:numFmt formatCode="0.0%" sourceLinked="0"/>
              <c:spPr>
                <a:noFill/>
              </c:spPr>
              <c:txPr>
                <a:bodyPr/>
                <a:lstStyle/>
                <a:p>
                  <a:pPr>
                    <a:defRPr sz="900" b="1">
                      <a:latin typeface="Arial Narrow" panose="020B060602020203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24D1-4095-A8BC-40736A5851F9}"/>
                </c:ext>
              </c:extLst>
            </c:dLbl>
            <c:dLbl>
              <c:idx val="5"/>
              <c:layout>
                <c:manualLayout>
                  <c:x val="4.6389219036299709E-2"/>
                  <c:y val="-2.7171953491647624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24D1-4095-A8BC-40736A5851F9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="1">
                    <a:latin typeface="Arial Narrow" panose="020B060602020203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Arkusz1!$D$4:$I$4</c:f>
              <c:strCache>
                <c:ptCount val="6"/>
                <c:pt idx="0">
                  <c:v>uwzględniono w całości lub w części - wydano nakaz zapłaty</c:v>
                </c:pt>
                <c:pt idx="1">
                  <c:v>zwrócono</c:v>
                </c:pt>
                <c:pt idx="2">
                  <c:v>odrzucono</c:v>
                </c:pt>
                <c:pt idx="3">
                  <c:v>umorzono</c:v>
                </c:pt>
                <c:pt idx="4">
                  <c:v>zakreślono na podst. art. 498 § 2*/ art. 50533 §1 kpc **)</c:v>
                </c:pt>
                <c:pt idx="5">
                  <c:v>inne załatwienia</c:v>
                </c:pt>
              </c:strCache>
            </c:strRef>
          </c:cat>
          <c:val>
            <c:numRef>
              <c:f>Arkusz1!$D$81:$I$81</c:f>
              <c:numCache>
                <c:formatCode>#,##0</c:formatCode>
                <c:ptCount val="6"/>
                <c:pt idx="0">
                  <c:v>1452556</c:v>
                </c:pt>
                <c:pt idx="1">
                  <c:v>17124</c:v>
                </c:pt>
                <c:pt idx="2">
                  <c:v>17051</c:v>
                </c:pt>
                <c:pt idx="3">
                  <c:v>339760</c:v>
                </c:pt>
                <c:pt idx="4">
                  <c:v>0</c:v>
                </c:pt>
                <c:pt idx="5">
                  <c:v>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24D1-4095-A8BC-40736A5851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64749909757783775"/>
          <c:y val="0.30172277971156591"/>
          <c:w val="0.33766076115485566"/>
          <c:h val="0.48758168326834983"/>
        </c:manualLayout>
      </c:layout>
      <c:overlay val="0"/>
      <c:txPr>
        <a:bodyPr/>
        <a:lstStyle/>
        <a:p>
          <a:pPr rtl="0">
            <a:defRPr sz="700" b="1">
              <a:latin typeface="Arial Narrow" panose="020B0606020202030204" pitchFamily="34" charset="0"/>
            </a:defRPr>
          </a:pPr>
          <a:endParaRPr lang="pl-PL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234950</xdr:colOff>
      <xdr:row>158</xdr:row>
      <xdr:rowOff>38101</xdr:rowOff>
    </xdr:from>
    <xdr:to>
      <xdr:col>5</xdr:col>
      <xdr:colOff>552450</xdr:colOff>
      <xdr:row>177</xdr:row>
      <xdr:rowOff>142875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95250</xdr:colOff>
      <xdr:row>91</xdr:row>
      <xdr:rowOff>14289</xdr:rowOff>
    </xdr:from>
    <xdr:to>
      <xdr:col>11</xdr:col>
      <xdr:colOff>762000</xdr:colOff>
      <xdr:row>105</xdr:row>
      <xdr:rowOff>19051</xdr:rowOff>
    </xdr:to>
    <xdr:graphicFrame macro="">
      <xdr:nvGraphicFramePr>
        <xdr:cNvPr id="4" name="Wykre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9524</xdr:colOff>
      <xdr:row>158</xdr:row>
      <xdr:rowOff>57149</xdr:rowOff>
    </xdr:from>
    <xdr:to>
      <xdr:col>11</xdr:col>
      <xdr:colOff>393699</xdr:colOff>
      <xdr:row>177</xdr:row>
      <xdr:rowOff>152400</xdr:rowOff>
    </xdr:to>
    <xdr:graphicFrame macro="">
      <xdr:nvGraphicFramePr>
        <xdr:cNvPr id="6" name="Wykre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107950</xdr:colOff>
      <xdr:row>105</xdr:row>
      <xdr:rowOff>114299</xdr:rowOff>
    </xdr:from>
    <xdr:to>
      <xdr:col>11</xdr:col>
      <xdr:colOff>733425</xdr:colOff>
      <xdr:row>120</xdr:row>
      <xdr:rowOff>47625</xdr:rowOff>
    </xdr:to>
    <xdr:graphicFrame macro="">
      <xdr:nvGraphicFramePr>
        <xdr:cNvPr id="9" name="Wykre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0</xdr:colOff>
      <xdr:row>121</xdr:row>
      <xdr:rowOff>22226</xdr:rowOff>
    </xdr:from>
    <xdr:to>
      <xdr:col>11</xdr:col>
      <xdr:colOff>390525</xdr:colOff>
      <xdr:row>136</xdr:row>
      <xdr:rowOff>79376</xdr:rowOff>
    </xdr:to>
    <xdr:graphicFrame macro="">
      <xdr:nvGraphicFramePr>
        <xdr:cNvPr id="8" name="Wykre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174626</xdr:colOff>
      <xdr:row>121</xdr:row>
      <xdr:rowOff>22225</xdr:rowOff>
    </xdr:from>
    <xdr:to>
      <xdr:col>5</xdr:col>
      <xdr:colOff>546101</xdr:colOff>
      <xdr:row>136</xdr:row>
      <xdr:rowOff>69850</xdr:rowOff>
    </xdr:to>
    <xdr:graphicFrame macro="">
      <xdr:nvGraphicFramePr>
        <xdr:cNvPr id="7" name="Wykre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6</xdr:col>
      <xdr:colOff>22225</xdr:colOff>
      <xdr:row>137</xdr:row>
      <xdr:rowOff>12701</xdr:rowOff>
    </xdr:from>
    <xdr:to>
      <xdr:col>11</xdr:col>
      <xdr:colOff>406400</xdr:colOff>
      <xdr:row>155</xdr:row>
      <xdr:rowOff>152400</xdr:rowOff>
    </xdr:to>
    <xdr:graphicFrame macro="">
      <xdr:nvGraphicFramePr>
        <xdr:cNvPr id="10" name="Wykres 9">
          <a:extLst>
            <a:ext uri="{FF2B5EF4-FFF2-40B4-BE49-F238E27FC236}">
              <a16:creationId xmlns:a16="http://schemas.microsoft.com/office/drawing/2014/main" id="{3BAD2AFE-7A91-4844-BE09-14D83117333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209550</xdr:colOff>
      <xdr:row>137</xdr:row>
      <xdr:rowOff>19052</xdr:rowOff>
    </xdr:from>
    <xdr:to>
      <xdr:col>5</xdr:col>
      <xdr:colOff>552450</xdr:colOff>
      <xdr:row>156</xdr:row>
      <xdr:rowOff>1</xdr:rowOff>
    </xdr:to>
    <xdr:graphicFrame macro="">
      <xdr:nvGraphicFramePr>
        <xdr:cNvPr id="12" name="Wykres 11">
          <a:extLst>
            <a:ext uri="{FF2B5EF4-FFF2-40B4-BE49-F238E27FC236}">
              <a16:creationId xmlns:a16="http://schemas.microsoft.com/office/drawing/2014/main" id="{8A736D22-4DF4-42AD-A582-87798A58682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244475</xdr:colOff>
      <xdr:row>178</xdr:row>
      <xdr:rowOff>146050</xdr:rowOff>
    </xdr:from>
    <xdr:to>
      <xdr:col>5</xdr:col>
      <xdr:colOff>542925</xdr:colOff>
      <xdr:row>198</xdr:row>
      <xdr:rowOff>79376</xdr:rowOff>
    </xdr:to>
    <xdr:graphicFrame macro="">
      <xdr:nvGraphicFramePr>
        <xdr:cNvPr id="5" name="Wykres 4">
          <a:extLst>
            <a:ext uri="{FF2B5EF4-FFF2-40B4-BE49-F238E27FC236}">
              <a16:creationId xmlns:a16="http://schemas.microsoft.com/office/drawing/2014/main" id="{7C2C80AB-633E-48AD-A62E-4E375072038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6</xdr:col>
      <xdr:colOff>9525</xdr:colOff>
      <xdr:row>178</xdr:row>
      <xdr:rowOff>152400</xdr:rowOff>
    </xdr:from>
    <xdr:to>
      <xdr:col>11</xdr:col>
      <xdr:colOff>355600</xdr:colOff>
      <xdr:row>198</xdr:row>
      <xdr:rowOff>85726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1F297A8C-1231-4026-99FD-121F52F1A93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3</xdr:col>
      <xdr:colOff>0</xdr:colOff>
      <xdr:row>201</xdr:row>
      <xdr:rowOff>0</xdr:rowOff>
    </xdr:from>
    <xdr:to>
      <xdr:col>8</xdr:col>
      <xdr:colOff>422275</xdr:colOff>
      <xdr:row>220</xdr:row>
      <xdr:rowOff>95251</xdr:rowOff>
    </xdr:to>
    <xdr:graphicFrame macro="">
      <xdr:nvGraphicFramePr>
        <xdr:cNvPr id="11" name="Wykres 10">
          <a:extLst>
            <a:ext uri="{FF2B5EF4-FFF2-40B4-BE49-F238E27FC236}">
              <a16:creationId xmlns:a16="http://schemas.microsoft.com/office/drawing/2014/main" id="{D1CEEC41-D934-4FF4-982F-A3728A9521C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08"/>
  <sheetViews>
    <sheetView tabSelected="1" zoomScaleNormal="100" workbookViewId="0">
      <pane ySplit="4" topLeftCell="A74" activePane="bottomLeft" state="frozen"/>
      <selection pane="bottomLeft" activeCell="O85" sqref="O85"/>
    </sheetView>
  </sheetViews>
  <sheetFormatPr defaultColWidth="9.140625" defaultRowHeight="12.75" x14ac:dyDescent="0.2"/>
  <cols>
    <col min="1" max="1" width="12.85546875" style="1" customWidth="1"/>
    <col min="2" max="2" width="10.7109375" style="1" customWidth="1"/>
    <col min="3" max="10" width="10.85546875" style="1" customWidth="1"/>
    <col min="11" max="11" width="12" style="1" customWidth="1"/>
    <col min="12" max="12" width="12.5703125" style="1" customWidth="1"/>
    <col min="13" max="14" width="10" style="1" bestFit="1" customWidth="1"/>
    <col min="15" max="15" width="9.140625" style="1"/>
    <col min="16" max="17" width="11.5703125" style="1" bestFit="1" customWidth="1"/>
    <col min="18" max="19" width="9.140625" style="1"/>
    <col min="20" max="20" width="17" style="1" customWidth="1"/>
    <col min="21" max="21" width="11.7109375" style="1" bestFit="1" customWidth="1"/>
    <col min="22" max="22" width="11.7109375" style="1" customWidth="1"/>
    <col min="23" max="23" width="9.28515625" style="1" bestFit="1" customWidth="1"/>
    <col min="24" max="24" width="9.5703125" style="1" bestFit="1" customWidth="1"/>
    <col min="25" max="16384" width="9.140625" style="1"/>
  </cols>
  <sheetData>
    <row r="1" spans="1:21" ht="23.25" customHeight="1" x14ac:dyDescent="0.2">
      <c r="A1" s="26" t="s">
        <v>24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21" ht="16.5" customHeight="1" x14ac:dyDescent="0.2">
      <c r="A2" s="30" t="s">
        <v>7</v>
      </c>
      <c r="B2" s="30" t="s">
        <v>0</v>
      </c>
      <c r="C2" s="30" t="s">
        <v>1</v>
      </c>
      <c r="D2" s="30"/>
      <c r="E2" s="30"/>
      <c r="F2" s="30"/>
      <c r="G2" s="30"/>
      <c r="H2" s="30"/>
      <c r="I2" s="30"/>
      <c r="J2" s="30" t="s">
        <v>5</v>
      </c>
      <c r="K2" s="27" t="s">
        <v>14</v>
      </c>
      <c r="L2" s="27" t="s">
        <v>20</v>
      </c>
    </row>
    <row r="3" spans="1:21" ht="12" customHeight="1" x14ac:dyDescent="0.2">
      <c r="A3" s="30"/>
      <c r="B3" s="30"/>
      <c r="C3" s="30" t="s">
        <v>6</v>
      </c>
      <c r="D3" s="30" t="s">
        <v>12</v>
      </c>
      <c r="E3" s="30"/>
      <c r="F3" s="30"/>
      <c r="G3" s="30"/>
      <c r="H3" s="30"/>
      <c r="I3" s="30"/>
      <c r="J3" s="30"/>
      <c r="K3" s="27"/>
      <c r="L3" s="27"/>
    </row>
    <row r="4" spans="1:21" ht="78" customHeight="1" x14ac:dyDescent="0.2">
      <c r="A4" s="30"/>
      <c r="B4" s="30"/>
      <c r="C4" s="30"/>
      <c r="D4" s="9" t="s">
        <v>17</v>
      </c>
      <c r="E4" s="7" t="s">
        <v>2</v>
      </c>
      <c r="F4" s="7" t="s">
        <v>3</v>
      </c>
      <c r="G4" s="7" t="s">
        <v>4</v>
      </c>
      <c r="H4" s="8" t="s">
        <v>19</v>
      </c>
      <c r="I4" s="7" t="s">
        <v>13</v>
      </c>
      <c r="J4" s="30"/>
      <c r="K4" s="27"/>
      <c r="L4" s="27"/>
    </row>
    <row r="5" spans="1:21" s="4" customFormat="1" ht="12.75" customHeight="1" x14ac:dyDescent="0.2">
      <c r="A5" s="27">
        <v>2010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</row>
    <row r="6" spans="1:21" s="4" customFormat="1" ht="12.75" customHeight="1" x14ac:dyDescent="0.2">
      <c r="A6" s="15" t="s">
        <v>11</v>
      </c>
      <c r="B6" s="16">
        <f>SUM(B7:B9)</f>
        <v>690109</v>
      </c>
      <c r="C6" s="16">
        <f t="shared" ref="C6:J6" si="0">SUM(C7:C9)</f>
        <v>641069</v>
      </c>
      <c r="D6" s="16">
        <f t="shared" si="0"/>
        <v>618364</v>
      </c>
      <c r="E6" s="16">
        <f t="shared" si="0"/>
        <v>812</v>
      </c>
      <c r="F6" s="16">
        <f t="shared" si="0"/>
        <v>73</v>
      </c>
      <c r="G6" s="16">
        <f t="shared" si="0"/>
        <v>9328</v>
      </c>
      <c r="H6" s="29">
        <f>SUM(H7:I9)</f>
        <v>12492</v>
      </c>
      <c r="I6" s="29"/>
      <c r="J6" s="16">
        <f t="shared" si="0"/>
        <v>49040</v>
      </c>
      <c r="K6" s="17">
        <f>C6/B6*100</f>
        <v>92.893876184776602</v>
      </c>
      <c r="L6" s="17">
        <f>J6*365/C6</f>
        <v>27.921487390592901</v>
      </c>
    </row>
    <row r="7" spans="1:21" s="4" customFormat="1" ht="12.75" customHeight="1" x14ac:dyDescent="0.2">
      <c r="A7" s="18" t="s">
        <v>8</v>
      </c>
      <c r="B7" s="19">
        <v>660370</v>
      </c>
      <c r="C7" s="19">
        <v>615711</v>
      </c>
      <c r="D7" s="19">
        <v>594641</v>
      </c>
      <c r="E7" s="19">
        <v>770</v>
      </c>
      <c r="F7" s="19">
        <v>48</v>
      </c>
      <c r="G7" s="19">
        <v>8953</v>
      </c>
      <c r="H7" s="28">
        <f>C7-(D7+E7+F7+G7)</f>
        <v>11299</v>
      </c>
      <c r="I7" s="28"/>
      <c r="J7" s="19">
        <v>44659</v>
      </c>
      <c r="K7" s="17">
        <f t="shared" ref="K7:K24" si="1">C7/B7*100</f>
        <v>93.237276072504798</v>
      </c>
      <c r="L7" s="17">
        <f t="shared" ref="L7:L9" si="2">J7*365/C7</f>
        <v>26.474328053258752</v>
      </c>
      <c r="Q7" s="5"/>
      <c r="R7" s="5"/>
      <c r="S7" s="5"/>
      <c r="T7" s="5"/>
      <c r="U7" s="5"/>
    </row>
    <row r="8" spans="1:21" s="4" customFormat="1" ht="12.75" customHeight="1" x14ac:dyDescent="0.2">
      <c r="A8" s="18" t="s">
        <v>9</v>
      </c>
      <c r="B8" s="19">
        <v>29719</v>
      </c>
      <c r="C8" s="19">
        <v>25343</v>
      </c>
      <c r="D8" s="19">
        <v>23717</v>
      </c>
      <c r="E8" s="19">
        <v>42</v>
      </c>
      <c r="F8" s="19">
        <v>25</v>
      </c>
      <c r="G8" s="19">
        <v>374</v>
      </c>
      <c r="H8" s="28">
        <f t="shared" ref="H8:H9" si="3">C8-(D8+E8+F8+G8)</f>
        <v>1185</v>
      </c>
      <c r="I8" s="28"/>
      <c r="J8" s="19">
        <v>4376</v>
      </c>
      <c r="K8" s="17">
        <f t="shared" si="1"/>
        <v>85.275413035431882</v>
      </c>
      <c r="L8" s="17">
        <f t="shared" si="2"/>
        <v>63.024898394033855</v>
      </c>
      <c r="Q8" s="5"/>
      <c r="R8" s="5"/>
      <c r="S8" s="5"/>
      <c r="T8" s="5"/>
      <c r="U8" s="5"/>
    </row>
    <row r="9" spans="1:21" s="4" customFormat="1" ht="12.75" customHeight="1" x14ac:dyDescent="0.2">
      <c r="A9" s="18" t="s">
        <v>10</v>
      </c>
      <c r="B9" s="19">
        <v>20</v>
      </c>
      <c r="C9" s="19">
        <v>15</v>
      </c>
      <c r="D9" s="19">
        <v>6</v>
      </c>
      <c r="E9" s="19">
        <v>0</v>
      </c>
      <c r="F9" s="19">
        <v>0</v>
      </c>
      <c r="G9" s="19">
        <v>1</v>
      </c>
      <c r="H9" s="28">
        <f t="shared" si="3"/>
        <v>8</v>
      </c>
      <c r="I9" s="28"/>
      <c r="J9" s="19">
        <v>5</v>
      </c>
      <c r="K9" s="17">
        <f t="shared" si="1"/>
        <v>75</v>
      </c>
      <c r="L9" s="17">
        <f t="shared" si="2"/>
        <v>121.66666666666667</v>
      </c>
      <c r="Q9" s="6"/>
      <c r="R9" s="6"/>
      <c r="S9" s="6"/>
      <c r="T9" s="6"/>
      <c r="U9" s="6"/>
    </row>
    <row r="10" spans="1:21" s="4" customFormat="1" ht="12.75" customHeight="1" x14ac:dyDescent="0.2">
      <c r="A10" s="27">
        <v>2011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</row>
    <row r="11" spans="1:21" s="4" customFormat="1" ht="12.75" customHeight="1" x14ac:dyDescent="0.2">
      <c r="A11" s="15" t="s">
        <v>11</v>
      </c>
      <c r="B11" s="16">
        <f>SUM(B12:B14)</f>
        <v>1856839</v>
      </c>
      <c r="C11" s="16">
        <f t="shared" ref="C11:J11" si="4">SUM(C12:C14)</f>
        <v>1532995</v>
      </c>
      <c r="D11" s="16">
        <f t="shared" si="4"/>
        <v>1490198</v>
      </c>
      <c r="E11" s="16">
        <f t="shared" si="4"/>
        <v>10112</v>
      </c>
      <c r="F11" s="16">
        <f t="shared" si="4"/>
        <v>387</v>
      </c>
      <c r="G11" s="16">
        <f t="shared" si="4"/>
        <v>12967</v>
      </c>
      <c r="H11" s="29">
        <f>SUM(H12:I14)</f>
        <v>19331</v>
      </c>
      <c r="I11" s="29"/>
      <c r="J11" s="16">
        <f t="shared" si="4"/>
        <v>372884</v>
      </c>
      <c r="K11" s="17">
        <f t="shared" si="1"/>
        <v>82.559392602158837</v>
      </c>
      <c r="L11" s="17">
        <f>J11*365/C11</f>
        <v>88.782194332010221</v>
      </c>
    </row>
    <row r="12" spans="1:21" s="4" customFormat="1" ht="12.75" customHeight="1" x14ac:dyDescent="0.2">
      <c r="A12" s="18" t="s">
        <v>8</v>
      </c>
      <c r="B12" s="19">
        <v>1614435</v>
      </c>
      <c r="C12" s="19">
        <v>1322338</v>
      </c>
      <c r="D12" s="19">
        <v>1285274</v>
      </c>
      <c r="E12" s="19">
        <v>9494</v>
      </c>
      <c r="F12" s="19">
        <v>213</v>
      </c>
      <c r="G12" s="19">
        <v>11337</v>
      </c>
      <c r="H12" s="28">
        <f>C12-(D12+E12+F12+G12)</f>
        <v>16020</v>
      </c>
      <c r="I12" s="28"/>
      <c r="J12" s="19">
        <v>336755</v>
      </c>
      <c r="K12" s="17">
        <f t="shared" si="1"/>
        <v>81.907168761826895</v>
      </c>
      <c r="L12" s="17">
        <f t="shared" ref="L12:L14" si="5">J12*365/C12</f>
        <v>92.953219978553136</v>
      </c>
    </row>
    <row r="13" spans="1:21" s="4" customFormat="1" ht="12.75" customHeight="1" x14ac:dyDescent="0.2">
      <c r="A13" s="18" t="s">
        <v>9</v>
      </c>
      <c r="B13" s="19">
        <v>242339</v>
      </c>
      <c r="C13" s="19">
        <v>210603</v>
      </c>
      <c r="D13" s="19">
        <v>204887</v>
      </c>
      <c r="E13" s="19">
        <v>616</v>
      </c>
      <c r="F13" s="19">
        <v>174</v>
      </c>
      <c r="G13" s="19">
        <v>1629</v>
      </c>
      <c r="H13" s="28">
        <f t="shared" ref="H13:H14" si="6">C13-(D13+E13+F13+G13)</f>
        <v>3297</v>
      </c>
      <c r="I13" s="28"/>
      <c r="J13" s="19">
        <v>36113</v>
      </c>
      <c r="K13" s="17">
        <f t="shared" si="1"/>
        <v>86.904295222807718</v>
      </c>
      <c r="L13" s="17">
        <f t="shared" si="5"/>
        <v>62.588116028736536</v>
      </c>
    </row>
    <row r="14" spans="1:21" s="4" customFormat="1" ht="12.75" customHeight="1" x14ac:dyDescent="0.2">
      <c r="A14" s="18" t="s">
        <v>10</v>
      </c>
      <c r="B14" s="19">
        <v>65</v>
      </c>
      <c r="C14" s="19">
        <v>54</v>
      </c>
      <c r="D14" s="19">
        <v>37</v>
      </c>
      <c r="E14" s="19">
        <v>2</v>
      </c>
      <c r="F14" s="20">
        <v>0</v>
      </c>
      <c r="G14" s="19">
        <v>1</v>
      </c>
      <c r="H14" s="28">
        <f t="shared" si="6"/>
        <v>14</v>
      </c>
      <c r="I14" s="28"/>
      <c r="J14" s="19">
        <v>16</v>
      </c>
      <c r="K14" s="17">
        <f t="shared" si="1"/>
        <v>83.07692307692308</v>
      </c>
      <c r="L14" s="17">
        <f t="shared" si="5"/>
        <v>108.14814814814815</v>
      </c>
    </row>
    <row r="15" spans="1:21" s="4" customFormat="1" ht="12.75" customHeight="1" x14ac:dyDescent="0.2">
      <c r="A15" s="27">
        <v>2012</v>
      </c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</row>
    <row r="16" spans="1:21" s="4" customFormat="1" ht="12.75" customHeight="1" x14ac:dyDescent="0.2">
      <c r="A16" s="15" t="s">
        <v>11</v>
      </c>
      <c r="B16" s="16">
        <f>SUM(B17:B19)</f>
        <v>2190794</v>
      </c>
      <c r="C16" s="16">
        <f t="shared" ref="C16:J16" si="7">SUM(C17:C19)</f>
        <v>2483887</v>
      </c>
      <c r="D16" s="16">
        <f t="shared" si="7"/>
        <v>2403006</v>
      </c>
      <c r="E16" s="16">
        <f t="shared" si="7"/>
        <v>13725</v>
      </c>
      <c r="F16" s="16">
        <f t="shared" si="7"/>
        <v>836</v>
      </c>
      <c r="G16" s="16">
        <f t="shared" si="7"/>
        <v>27833</v>
      </c>
      <c r="H16" s="16">
        <f t="shared" ref="H16" si="8">SUM(H17:H19)</f>
        <v>38455</v>
      </c>
      <c r="I16" s="16">
        <f t="shared" ref="I16" si="9">SUM(I17:I19)</f>
        <v>32</v>
      </c>
      <c r="J16" s="16">
        <f t="shared" si="7"/>
        <v>79805</v>
      </c>
      <c r="K16" s="17">
        <f t="shared" si="1"/>
        <v>113.37839157857836</v>
      </c>
      <c r="L16" s="17">
        <f>J16*365/C16</f>
        <v>11.727113592526551</v>
      </c>
    </row>
    <row r="17" spans="1:16" s="4" customFormat="1" ht="12.75" customHeight="1" x14ac:dyDescent="0.2">
      <c r="A17" s="18" t="s">
        <v>8</v>
      </c>
      <c r="B17" s="19">
        <v>1898519</v>
      </c>
      <c r="C17" s="19">
        <v>2162318</v>
      </c>
      <c r="D17" s="19">
        <v>2089847</v>
      </c>
      <c r="E17" s="19">
        <v>12235</v>
      </c>
      <c r="F17" s="19">
        <v>418</v>
      </c>
      <c r="G17" s="19">
        <v>24416</v>
      </c>
      <c r="H17" s="19">
        <v>35381</v>
      </c>
      <c r="I17" s="19">
        <v>21</v>
      </c>
      <c r="J17" s="19">
        <v>72961</v>
      </c>
      <c r="K17" s="17">
        <f t="shared" si="1"/>
        <v>113.89498867274965</v>
      </c>
      <c r="L17" s="17">
        <f t="shared" ref="L17:L19" si="10">J17*365/C17</f>
        <v>12.315841148249239</v>
      </c>
      <c r="P17" s="6"/>
    </row>
    <row r="18" spans="1:16" s="4" customFormat="1" ht="12.75" customHeight="1" x14ac:dyDescent="0.2">
      <c r="A18" s="18" t="s">
        <v>9</v>
      </c>
      <c r="B18" s="19">
        <v>292169</v>
      </c>
      <c r="C18" s="19">
        <v>321453</v>
      </c>
      <c r="D18" s="19">
        <v>313080</v>
      </c>
      <c r="E18" s="19">
        <v>1485</v>
      </c>
      <c r="F18" s="19">
        <v>417</v>
      </c>
      <c r="G18" s="19">
        <v>3415</v>
      </c>
      <c r="H18" s="19">
        <v>3046</v>
      </c>
      <c r="I18" s="19">
        <v>10</v>
      </c>
      <c r="J18" s="19">
        <v>6838</v>
      </c>
      <c r="K18" s="17">
        <f t="shared" si="1"/>
        <v>110.02296615999644</v>
      </c>
      <c r="L18" s="17">
        <f t="shared" si="10"/>
        <v>7.7643387991401545</v>
      </c>
    </row>
    <row r="19" spans="1:16" s="4" customFormat="1" ht="12.75" customHeight="1" x14ac:dyDescent="0.2">
      <c r="A19" s="18" t="s">
        <v>10</v>
      </c>
      <c r="B19" s="19">
        <v>106</v>
      </c>
      <c r="C19" s="19">
        <v>116</v>
      </c>
      <c r="D19" s="19">
        <v>79</v>
      </c>
      <c r="E19" s="19">
        <v>5</v>
      </c>
      <c r="F19" s="19">
        <v>1</v>
      </c>
      <c r="G19" s="19">
        <v>2</v>
      </c>
      <c r="H19" s="19">
        <v>28</v>
      </c>
      <c r="I19" s="19">
        <v>1</v>
      </c>
      <c r="J19" s="19">
        <v>6</v>
      </c>
      <c r="K19" s="17">
        <f t="shared" si="1"/>
        <v>109.43396226415094</v>
      </c>
      <c r="L19" s="17">
        <f t="shared" si="10"/>
        <v>18.879310344827587</v>
      </c>
    </row>
    <row r="20" spans="1:16" s="4" customFormat="1" ht="12.75" customHeight="1" x14ac:dyDescent="0.2">
      <c r="A20" s="27">
        <v>2013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</row>
    <row r="21" spans="1:16" s="4" customFormat="1" ht="12.75" customHeight="1" x14ac:dyDescent="0.2">
      <c r="A21" s="15" t="s">
        <v>11</v>
      </c>
      <c r="B21" s="16">
        <f>SUM(B22:B24)</f>
        <v>2730815</v>
      </c>
      <c r="C21" s="16">
        <f t="shared" ref="C21:J21" si="11">SUM(C22:C24)</f>
        <v>2472850</v>
      </c>
      <c r="D21" s="16">
        <f t="shared" si="11"/>
        <v>2047668</v>
      </c>
      <c r="E21" s="16">
        <f t="shared" si="11"/>
        <v>29249</v>
      </c>
      <c r="F21" s="16">
        <f t="shared" si="11"/>
        <v>42632</v>
      </c>
      <c r="G21" s="16">
        <f t="shared" si="11"/>
        <v>110598</v>
      </c>
      <c r="H21" s="16">
        <f t="shared" ref="H21" si="12">SUM(H22:H24)</f>
        <v>242679</v>
      </c>
      <c r="I21" s="16">
        <f t="shared" ref="I21" si="13">SUM(I22:I24)</f>
        <v>24</v>
      </c>
      <c r="J21" s="16">
        <f t="shared" si="11"/>
        <v>337773</v>
      </c>
      <c r="K21" s="17">
        <f t="shared" si="1"/>
        <v>90.553552693975973</v>
      </c>
      <c r="L21" s="17">
        <f>J21*365/C21</f>
        <v>49.856297389651616</v>
      </c>
    </row>
    <row r="22" spans="1:16" s="4" customFormat="1" ht="12.75" customHeight="1" x14ac:dyDescent="0.2">
      <c r="A22" s="18" t="s">
        <v>8</v>
      </c>
      <c r="B22" s="19">
        <v>2423362</v>
      </c>
      <c r="C22" s="19">
        <v>2203892</v>
      </c>
      <c r="D22" s="19">
        <v>1806432</v>
      </c>
      <c r="E22" s="19">
        <v>26489</v>
      </c>
      <c r="F22" s="19">
        <v>38697</v>
      </c>
      <c r="G22" s="19">
        <v>107104</v>
      </c>
      <c r="H22" s="19">
        <v>225155</v>
      </c>
      <c r="I22" s="19">
        <v>15</v>
      </c>
      <c r="J22" s="19">
        <v>292430</v>
      </c>
      <c r="K22" s="17">
        <f t="shared" si="1"/>
        <v>90.943573432281269</v>
      </c>
      <c r="L22" s="17">
        <f t="shared" ref="L22:L24" si="14">J22*365/C22</f>
        <v>48.431116406793073</v>
      </c>
    </row>
    <row r="23" spans="1:16" s="4" customFormat="1" ht="12.75" customHeight="1" x14ac:dyDescent="0.2">
      <c r="A23" s="18" t="s">
        <v>9</v>
      </c>
      <c r="B23" s="19">
        <v>307136</v>
      </c>
      <c r="C23" s="19">
        <v>268707</v>
      </c>
      <c r="D23" s="19">
        <v>241107</v>
      </c>
      <c r="E23" s="19">
        <v>2751</v>
      </c>
      <c r="F23" s="19">
        <v>3935</v>
      </c>
      <c r="G23" s="19">
        <v>3486</v>
      </c>
      <c r="H23" s="19">
        <v>17423</v>
      </c>
      <c r="I23" s="19">
        <v>5</v>
      </c>
      <c r="J23" s="19">
        <v>45271</v>
      </c>
      <c r="K23" s="17">
        <f t="shared" si="1"/>
        <v>87.487953219420717</v>
      </c>
      <c r="L23" s="17">
        <f t="shared" si="14"/>
        <v>61.494173951553179</v>
      </c>
    </row>
    <row r="24" spans="1:16" s="4" customFormat="1" ht="12.75" customHeight="1" x14ac:dyDescent="0.2">
      <c r="A24" s="18" t="s">
        <v>10</v>
      </c>
      <c r="B24" s="19">
        <v>317</v>
      </c>
      <c r="C24" s="19">
        <v>251</v>
      </c>
      <c r="D24" s="19">
        <v>129</v>
      </c>
      <c r="E24" s="19">
        <v>9</v>
      </c>
      <c r="F24" s="19">
        <v>0</v>
      </c>
      <c r="G24" s="19">
        <v>8</v>
      </c>
      <c r="H24" s="19">
        <v>101</v>
      </c>
      <c r="I24" s="19">
        <v>4</v>
      </c>
      <c r="J24" s="19">
        <v>72</v>
      </c>
      <c r="K24" s="17">
        <f t="shared" si="1"/>
        <v>79.179810725552045</v>
      </c>
      <c r="L24" s="17">
        <f t="shared" si="14"/>
        <v>104.70119521912351</v>
      </c>
    </row>
    <row r="25" spans="1:16" s="4" customFormat="1" ht="12.75" customHeight="1" x14ac:dyDescent="0.2">
      <c r="A25" s="27">
        <v>2014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</row>
    <row r="26" spans="1:16" s="4" customFormat="1" ht="12.75" customHeight="1" x14ac:dyDescent="0.2">
      <c r="A26" s="15" t="s">
        <v>11</v>
      </c>
      <c r="B26" s="16">
        <f>SUM(B27:B29)</f>
        <v>1918407</v>
      </c>
      <c r="C26" s="16">
        <f t="shared" ref="C26:J26" si="15">SUM(C27:C29)</f>
        <v>2160348</v>
      </c>
      <c r="D26" s="16">
        <f t="shared" si="15"/>
        <v>1738460</v>
      </c>
      <c r="E26" s="16">
        <f t="shared" si="15"/>
        <v>41180</v>
      </c>
      <c r="F26" s="16">
        <f t="shared" si="15"/>
        <v>36242</v>
      </c>
      <c r="G26" s="16">
        <f t="shared" si="15"/>
        <v>95365</v>
      </c>
      <c r="H26" s="16">
        <f t="shared" si="15"/>
        <v>249091</v>
      </c>
      <c r="I26" s="16">
        <f t="shared" si="15"/>
        <v>10</v>
      </c>
      <c r="J26" s="16">
        <f t="shared" si="15"/>
        <v>95822</v>
      </c>
      <c r="K26" s="17">
        <f t="shared" ref="K26:K29" si="16">C26/B26*100</f>
        <v>112.6115574015316</v>
      </c>
      <c r="L26" s="17">
        <f>J26*365/C26</f>
        <v>16.189535204513348</v>
      </c>
    </row>
    <row r="27" spans="1:16" s="4" customFormat="1" ht="12.75" customHeight="1" x14ac:dyDescent="0.2">
      <c r="A27" s="18" t="s">
        <v>8</v>
      </c>
      <c r="B27" s="19">
        <v>1646506</v>
      </c>
      <c r="C27" s="19">
        <v>1850207</v>
      </c>
      <c r="D27" s="19">
        <v>1471719</v>
      </c>
      <c r="E27" s="19">
        <v>33725</v>
      </c>
      <c r="F27" s="19">
        <v>30299</v>
      </c>
      <c r="G27" s="19">
        <v>85932</v>
      </c>
      <c r="H27" s="19">
        <v>228523</v>
      </c>
      <c r="I27" s="19">
        <v>9</v>
      </c>
      <c r="J27" s="19">
        <v>88725</v>
      </c>
      <c r="K27" s="17">
        <f t="shared" si="16"/>
        <v>112.37171319144905</v>
      </c>
      <c r="L27" s="17">
        <f t="shared" ref="L27:L29" si="17">J27*365/C27</f>
        <v>17.503244231591385</v>
      </c>
    </row>
    <row r="28" spans="1:16" s="4" customFormat="1" ht="12.75" customHeight="1" x14ac:dyDescent="0.2">
      <c r="A28" s="18" t="s">
        <v>9</v>
      </c>
      <c r="B28" s="19">
        <v>271679</v>
      </c>
      <c r="C28" s="19">
        <v>309850</v>
      </c>
      <c r="D28" s="19">
        <v>266591</v>
      </c>
      <c r="E28" s="19">
        <v>7448</v>
      </c>
      <c r="F28" s="19">
        <v>5943</v>
      </c>
      <c r="G28" s="19">
        <v>9430</v>
      </c>
      <c r="H28" s="19">
        <v>20437</v>
      </c>
      <c r="I28" s="19">
        <v>1</v>
      </c>
      <c r="J28" s="19">
        <v>7094</v>
      </c>
      <c r="K28" s="17">
        <f t="shared" si="16"/>
        <v>114.05003699218564</v>
      </c>
      <c r="L28" s="17">
        <f t="shared" si="17"/>
        <v>8.356656446667742</v>
      </c>
    </row>
    <row r="29" spans="1:16" s="4" customFormat="1" ht="12.75" customHeight="1" x14ac:dyDescent="0.2">
      <c r="A29" s="18" t="s">
        <v>10</v>
      </c>
      <c r="B29" s="19">
        <v>222</v>
      </c>
      <c r="C29" s="19">
        <v>291</v>
      </c>
      <c r="D29" s="19">
        <v>150</v>
      </c>
      <c r="E29" s="19">
        <v>7</v>
      </c>
      <c r="F29" s="19">
        <v>0</v>
      </c>
      <c r="G29" s="19">
        <v>3</v>
      </c>
      <c r="H29" s="19">
        <v>131</v>
      </c>
      <c r="I29" s="19">
        <v>0</v>
      </c>
      <c r="J29" s="19">
        <v>3</v>
      </c>
      <c r="K29" s="17">
        <f t="shared" si="16"/>
        <v>131.08108108108107</v>
      </c>
      <c r="L29" s="17">
        <f t="shared" si="17"/>
        <v>3.7628865979381443</v>
      </c>
    </row>
    <row r="30" spans="1:16" s="4" customFormat="1" ht="12.75" customHeight="1" x14ac:dyDescent="0.2">
      <c r="A30" s="27">
        <v>2015</v>
      </c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</row>
    <row r="31" spans="1:16" s="4" customFormat="1" ht="12.75" customHeight="1" x14ac:dyDescent="0.2">
      <c r="A31" s="15" t="s">
        <v>11</v>
      </c>
      <c r="B31" s="16">
        <f>SUM(B32:B34)</f>
        <v>2448120</v>
      </c>
      <c r="C31" s="16">
        <f t="shared" ref="C31:J31" si="18">SUM(C32:C34)</f>
        <v>2522848</v>
      </c>
      <c r="D31" s="16">
        <f t="shared" si="18"/>
        <v>2002303</v>
      </c>
      <c r="E31" s="16">
        <f t="shared" si="18"/>
        <v>42180</v>
      </c>
      <c r="F31" s="16">
        <f t="shared" si="18"/>
        <v>40691</v>
      </c>
      <c r="G31" s="16">
        <f t="shared" si="18"/>
        <v>120319</v>
      </c>
      <c r="H31" s="16">
        <f t="shared" si="18"/>
        <v>317348</v>
      </c>
      <c r="I31" s="16">
        <f t="shared" si="18"/>
        <v>7</v>
      </c>
      <c r="J31" s="16">
        <f t="shared" si="18"/>
        <v>21093</v>
      </c>
      <c r="K31" s="17">
        <f t="shared" ref="K31:K32" si="19">C31/B31*100</f>
        <v>103.05246474846004</v>
      </c>
      <c r="L31" s="17">
        <f>J31*365/C31</f>
        <v>3.0516880129123911</v>
      </c>
    </row>
    <row r="32" spans="1:16" s="4" customFormat="1" ht="12.75" customHeight="1" x14ac:dyDescent="0.2">
      <c r="A32" s="18" t="s">
        <v>8</v>
      </c>
      <c r="B32" s="19">
        <v>2126922</v>
      </c>
      <c r="C32" s="19">
        <v>2196996</v>
      </c>
      <c r="D32" s="19">
        <v>1734623</v>
      </c>
      <c r="E32" s="19">
        <v>36035</v>
      </c>
      <c r="F32" s="19">
        <v>35749</v>
      </c>
      <c r="G32" s="19">
        <v>104679</v>
      </c>
      <c r="H32" s="19">
        <v>285905</v>
      </c>
      <c r="I32" s="19">
        <v>5</v>
      </c>
      <c r="J32" s="19">
        <v>18649</v>
      </c>
      <c r="K32" s="17">
        <f t="shared" si="19"/>
        <v>103.29462011300838</v>
      </c>
      <c r="L32" s="17">
        <f t="shared" ref="L32:L34" si="20">J32*365/C32</f>
        <v>3.0982691821013786</v>
      </c>
    </row>
    <row r="33" spans="1:14" s="4" customFormat="1" ht="12.75" customHeight="1" x14ac:dyDescent="0.2">
      <c r="A33" s="18" t="s">
        <v>9</v>
      </c>
      <c r="B33" s="19">
        <v>320810</v>
      </c>
      <c r="C33" s="19">
        <v>325471</v>
      </c>
      <c r="D33" s="19">
        <v>267446</v>
      </c>
      <c r="E33" s="19">
        <v>6142</v>
      </c>
      <c r="F33" s="19">
        <v>4942</v>
      </c>
      <c r="G33" s="19">
        <v>15635</v>
      </c>
      <c r="H33" s="19">
        <v>31304</v>
      </c>
      <c r="I33" s="19">
        <v>2</v>
      </c>
      <c r="J33" s="19">
        <v>2434</v>
      </c>
      <c r="K33" s="17">
        <f>C33/B33*100</f>
        <v>101.45288488513451</v>
      </c>
      <c r="L33" s="17">
        <f t="shared" si="20"/>
        <v>2.7296133910548099</v>
      </c>
    </row>
    <row r="34" spans="1:14" s="4" customFormat="1" ht="12.75" customHeight="1" x14ac:dyDescent="0.2">
      <c r="A34" s="18" t="s">
        <v>10</v>
      </c>
      <c r="B34" s="19">
        <v>388</v>
      </c>
      <c r="C34" s="19">
        <v>381</v>
      </c>
      <c r="D34" s="19">
        <v>234</v>
      </c>
      <c r="E34" s="19">
        <v>3</v>
      </c>
      <c r="F34" s="19">
        <v>0</v>
      </c>
      <c r="G34" s="19">
        <v>5</v>
      </c>
      <c r="H34" s="19">
        <v>139</v>
      </c>
      <c r="I34" s="19">
        <v>0</v>
      </c>
      <c r="J34" s="19">
        <v>10</v>
      </c>
      <c r="K34" s="17">
        <f>C34/B34*100</f>
        <v>98.19587628865979</v>
      </c>
      <c r="L34" s="17">
        <f t="shared" si="20"/>
        <v>9.5800524934383198</v>
      </c>
    </row>
    <row r="35" spans="1:14" ht="12.75" customHeight="1" x14ac:dyDescent="0.2">
      <c r="A35" s="27" t="s">
        <v>18</v>
      </c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</row>
    <row r="36" spans="1:14" ht="12.75" customHeight="1" x14ac:dyDescent="0.2">
      <c r="A36" s="15" t="s">
        <v>11</v>
      </c>
      <c r="B36" s="16">
        <f>SUM(B37:B39)</f>
        <v>2304861</v>
      </c>
      <c r="C36" s="16">
        <f t="shared" ref="C36:J36" si="21">SUM(C37:C39)</f>
        <v>1697585</v>
      </c>
      <c r="D36" s="16">
        <f t="shared" si="21"/>
        <v>1084153</v>
      </c>
      <c r="E36" s="16">
        <f t="shared" si="21"/>
        <v>18800</v>
      </c>
      <c r="F36" s="16">
        <f t="shared" si="21"/>
        <v>23736</v>
      </c>
      <c r="G36" s="16">
        <f t="shared" si="21"/>
        <v>43854</v>
      </c>
      <c r="H36" s="16">
        <f t="shared" si="21"/>
        <v>527032</v>
      </c>
      <c r="I36" s="16">
        <f t="shared" si="21"/>
        <v>10</v>
      </c>
      <c r="J36" s="16">
        <f t="shared" si="21"/>
        <v>628369</v>
      </c>
      <c r="K36" s="17">
        <f t="shared" ref="K36:K37" si="22">C36/B36*100</f>
        <v>73.652380772636619</v>
      </c>
      <c r="L36" s="17">
        <f>J36*365/C36</f>
        <v>135.10645122335552</v>
      </c>
      <c r="N36" s="2"/>
    </row>
    <row r="37" spans="1:14" ht="12.75" customHeight="1" x14ac:dyDescent="0.2">
      <c r="A37" s="18" t="s">
        <v>8</v>
      </c>
      <c r="B37" s="19">
        <v>2055884</v>
      </c>
      <c r="C37" s="19">
        <v>1513072</v>
      </c>
      <c r="D37" s="19">
        <v>975959</v>
      </c>
      <c r="E37" s="19">
        <v>16400</v>
      </c>
      <c r="F37" s="19">
        <v>22238</v>
      </c>
      <c r="G37" s="19">
        <v>40115</v>
      </c>
      <c r="H37" s="19">
        <v>458350</v>
      </c>
      <c r="I37" s="19">
        <v>10</v>
      </c>
      <c r="J37" s="19">
        <v>561461</v>
      </c>
      <c r="K37" s="17">
        <f t="shared" si="22"/>
        <v>73.597148477248723</v>
      </c>
      <c r="L37" s="17">
        <f t="shared" ref="L37:L39" si="23">J37*365/C37</f>
        <v>135.4418461249696</v>
      </c>
      <c r="N37" s="2"/>
    </row>
    <row r="38" spans="1:14" ht="12.75" customHeight="1" x14ac:dyDescent="0.2">
      <c r="A38" s="18" t="s">
        <v>9</v>
      </c>
      <c r="B38" s="19">
        <v>247520</v>
      </c>
      <c r="C38" s="19">
        <v>184092</v>
      </c>
      <c r="D38" s="19">
        <v>108040</v>
      </c>
      <c r="E38" s="19">
        <v>2395</v>
      </c>
      <c r="F38" s="19">
        <v>1498</v>
      </c>
      <c r="G38" s="19">
        <v>3727</v>
      </c>
      <c r="H38" s="19">
        <v>68432</v>
      </c>
      <c r="I38" s="19">
        <v>0</v>
      </c>
      <c r="J38" s="19">
        <v>65862</v>
      </c>
      <c r="K38" s="17">
        <f>C38/B38*100</f>
        <v>74.374595992243059</v>
      </c>
      <c r="L38" s="17">
        <f t="shared" si="23"/>
        <v>130.58487060817419</v>
      </c>
      <c r="N38" s="2"/>
    </row>
    <row r="39" spans="1:14" ht="12.75" customHeight="1" x14ac:dyDescent="0.2">
      <c r="A39" s="18" t="s">
        <v>10</v>
      </c>
      <c r="B39" s="19">
        <v>1457</v>
      </c>
      <c r="C39" s="19">
        <v>421</v>
      </c>
      <c r="D39" s="19">
        <v>154</v>
      </c>
      <c r="E39" s="19">
        <v>5</v>
      </c>
      <c r="F39" s="19">
        <v>0</v>
      </c>
      <c r="G39" s="19">
        <v>12</v>
      </c>
      <c r="H39" s="19">
        <v>250</v>
      </c>
      <c r="I39" s="19">
        <v>0</v>
      </c>
      <c r="J39" s="19">
        <v>1046</v>
      </c>
      <c r="K39" s="17">
        <f>C39/B39*100</f>
        <v>28.894989704873026</v>
      </c>
      <c r="L39" s="17">
        <f t="shared" si="23"/>
        <v>906.86460807600952</v>
      </c>
      <c r="N39" s="2"/>
    </row>
    <row r="40" spans="1:14" ht="12.75" customHeight="1" x14ac:dyDescent="0.2">
      <c r="A40" s="27">
        <v>2017</v>
      </c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</row>
    <row r="41" spans="1:14" ht="12.75" customHeight="1" x14ac:dyDescent="0.2">
      <c r="A41" s="15" t="s">
        <v>11</v>
      </c>
      <c r="B41" s="16">
        <f>SUM(B42:B44)</f>
        <v>2568793</v>
      </c>
      <c r="C41" s="16">
        <f t="shared" ref="C41:J41" si="24">SUM(C42:C44)</f>
        <v>2888029</v>
      </c>
      <c r="D41" s="16">
        <f t="shared" si="24"/>
        <v>1823277</v>
      </c>
      <c r="E41" s="16">
        <f t="shared" si="24"/>
        <v>42630</v>
      </c>
      <c r="F41" s="16">
        <f t="shared" si="24"/>
        <v>59990</v>
      </c>
      <c r="G41" s="16">
        <f t="shared" si="24"/>
        <v>122385</v>
      </c>
      <c r="H41" s="16">
        <f t="shared" si="24"/>
        <v>839746</v>
      </c>
      <c r="I41" s="16">
        <f t="shared" si="24"/>
        <v>1</v>
      </c>
      <c r="J41" s="16">
        <f t="shared" si="24"/>
        <v>309132</v>
      </c>
      <c r="K41" s="17">
        <f t="shared" ref="K41:K44" si="25">C41/B41*100</f>
        <v>112.42747080048878</v>
      </c>
      <c r="L41" s="17">
        <v>39.1</v>
      </c>
      <c r="M41" s="21"/>
    </row>
    <row r="42" spans="1:14" ht="12.75" customHeight="1" x14ac:dyDescent="0.2">
      <c r="A42" s="18" t="s">
        <v>8</v>
      </c>
      <c r="B42" s="19">
        <v>2262900</v>
      </c>
      <c r="C42" s="19">
        <v>2557494</v>
      </c>
      <c r="D42" s="19">
        <v>1608253</v>
      </c>
      <c r="E42" s="19">
        <v>39051</v>
      </c>
      <c r="F42" s="19">
        <v>55794</v>
      </c>
      <c r="G42" s="19">
        <v>114310</v>
      </c>
      <c r="H42" s="19">
        <v>740086</v>
      </c>
      <c r="I42" s="19">
        <v>0</v>
      </c>
      <c r="J42" s="19">
        <v>266865</v>
      </c>
      <c r="K42" s="17">
        <f t="shared" si="25"/>
        <v>113.01842768129391</v>
      </c>
      <c r="L42" s="17">
        <v>38.1</v>
      </c>
      <c r="M42" s="21"/>
    </row>
    <row r="43" spans="1:14" ht="12.75" customHeight="1" x14ac:dyDescent="0.2">
      <c r="A43" s="18" t="s">
        <v>9</v>
      </c>
      <c r="B43" s="19">
        <v>305521</v>
      </c>
      <c r="C43" s="19">
        <v>329263</v>
      </c>
      <c r="D43" s="19">
        <v>214526</v>
      </c>
      <c r="E43" s="19">
        <v>3569</v>
      </c>
      <c r="F43" s="19">
        <v>4193</v>
      </c>
      <c r="G43" s="19">
        <v>8048</v>
      </c>
      <c r="H43" s="19">
        <v>98926</v>
      </c>
      <c r="I43" s="19">
        <v>1</v>
      </c>
      <c r="J43" s="19">
        <v>42121</v>
      </c>
      <c r="K43" s="17">
        <f t="shared" si="25"/>
        <v>107.77098791899738</v>
      </c>
      <c r="L43" s="17">
        <v>46.7</v>
      </c>
      <c r="M43" s="21"/>
    </row>
    <row r="44" spans="1:14" ht="12.75" customHeight="1" x14ac:dyDescent="0.2">
      <c r="A44" s="18" t="s">
        <v>10</v>
      </c>
      <c r="B44" s="19">
        <v>372</v>
      </c>
      <c r="C44" s="19">
        <v>1272</v>
      </c>
      <c r="D44" s="19">
        <v>498</v>
      </c>
      <c r="E44" s="19">
        <v>10</v>
      </c>
      <c r="F44" s="19">
        <v>3</v>
      </c>
      <c r="G44" s="19">
        <v>27</v>
      </c>
      <c r="H44" s="19">
        <v>734</v>
      </c>
      <c r="I44" s="19">
        <v>0</v>
      </c>
      <c r="J44" s="19">
        <v>146</v>
      </c>
      <c r="K44" s="17">
        <f t="shared" si="25"/>
        <v>341.93548387096774</v>
      </c>
      <c r="L44" s="17">
        <v>41.9</v>
      </c>
      <c r="M44" s="21"/>
    </row>
    <row r="45" spans="1:14" ht="12.75" customHeight="1" x14ac:dyDescent="0.2">
      <c r="A45" s="27">
        <v>2018</v>
      </c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</row>
    <row r="46" spans="1:14" ht="12.75" customHeight="1" x14ac:dyDescent="0.2">
      <c r="A46" s="15" t="s">
        <v>11</v>
      </c>
      <c r="B46" s="16">
        <v>2445288</v>
      </c>
      <c r="C46" s="16">
        <v>2572781</v>
      </c>
      <c r="D46" s="16">
        <v>1419190</v>
      </c>
      <c r="E46" s="16">
        <v>42405</v>
      </c>
      <c r="F46" s="16">
        <v>51770</v>
      </c>
      <c r="G46" s="16">
        <v>269877</v>
      </c>
      <c r="H46" s="16">
        <v>789537</v>
      </c>
      <c r="I46" s="16">
        <v>2</v>
      </c>
      <c r="J46" s="16">
        <v>181639</v>
      </c>
      <c r="K46" s="17">
        <f>C46/B46*100</f>
        <v>105.21382348418673</v>
      </c>
      <c r="L46" s="17">
        <v>25.8</v>
      </c>
    </row>
    <row r="47" spans="1:14" ht="12.75" customHeight="1" x14ac:dyDescent="0.2">
      <c r="A47" s="18" t="s">
        <v>8</v>
      </c>
      <c r="B47" s="19">
        <v>2265685</v>
      </c>
      <c r="C47" s="19">
        <v>2364677</v>
      </c>
      <c r="D47" s="19">
        <v>1296375</v>
      </c>
      <c r="E47" s="19">
        <v>38286</v>
      </c>
      <c r="F47" s="19">
        <v>48201</v>
      </c>
      <c r="G47" s="19">
        <v>260833</v>
      </c>
      <c r="H47" s="19">
        <v>720980</v>
      </c>
      <c r="I47" s="19">
        <v>2</v>
      </c>
      <c r="J47" s="19">
        <v>167878</v>
      </c>
      <c r="K47" s="17">
        <f>2364677/2265685*100</f>
        <v>104.36918636085775</v>
      </c>
      <c r="L47" s="17">
        <v>26</v>
      </c>
    </row>
    <row r="48" spans="1:14" ht="12.75" customHeight="1" x14ac:dyDescent="0.2">
      <c r="A48" s="18" t="s">
        <v>9</v>
      </c>
      <c r="B48" s="19">
        <v>179414</v>
      </c>
      <c r="C48" s="19">
        <v>207806</v>
      </c>
      <c r="D48" s="19">
        <v>122680</v>
      </c>
      <c r="E48" s="19">
        <v>4113</v>
      </c>
      <c r="F48" s="19">
        <v>3569</v>
      </c>
      <c r="G48" s="19">
        <v>9038</v>
      </c>
      <c r="H48" s="19">
        <v>68406</v>
      </c>
      <c r="I48" s="19">
        <v>0</v>
      </c>
      <c r="J48" s="19">
        <v>13724</v>
      </c>
      <c r="K48" s="17">
        <f t="shared" ref="K48" si="26">C48/B48*100</f>
        <v>115.82485201823715</v>
      </c>
      <c r="L48" s="17">
        <v>24.1</v>
      </c>
    </row>
    <row r="49" spans="1:12" ht="12.75" customHeight="1" x14ac:dyDescent="0.2">
      <c r="A49" s="18" t="s">
        <v>10</v>
      </c>
      <c r="B49" s="19">
        <v>189</v>
      </c>
      <c r="C49" s="19">
        <v>298</v>
      </c>
      <c r="D49" s="19">
        <v>135</v>
      </c>
      <c r="E49" s="19">
        <v>6</v>
      </c>
      <c r="F49" s="19">
        <v>0</v>
      </c>
      <c r="G49" s="19">
        <v>6</v>
      </c>
      <c r="H49" s="19">
        <v>151</v>
      </c>
      <c r="I49" s="19">
        <v>0</v>
      </c>
      <c r="J49" s="19">
        <v>37</v>
      </c>
      <c r="K49" s="17">
        <f>298/189*100</f>
        <v>157.67195767195767</v>
      </c>
      <c r="L49" s="17">
        <v>21.4</v>
      </c>
    </row>
    <row r="50" spans="1:12" ht="12.75" customHeight="1" x14ac:dyDescent="0.2">
      <c r="A50" s="27">
        <v>2019</v>
      </c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</row>
    <row r="51" spans="1:12" ht="12.75" customHeight="1" x14ac:dyDescent="0.2">
      <c r="A51" s="15" t="s">
        <v>11</v>
      </c>
      <c r="B51" s="16">
        <f>SUM(B52:B54)</f>
        <v>2551169</v>
      </c>
      <c r="C51" s="16">
        <f t="shared" ref="C51:J51" si="27">SUM(C52:C54)</f>
        <v>2490984</v>
      </c>
      <c r="D51" s="16">
        <f t="shared" si="27"/>
        <v>1482845</v>
      </c>
      <c r="E51" s="16">
        <f t="shared" si="27"/>
        <v>55742</v>
      </c>
      <c r="F51" s="16">
        <f t="shared" si="27"/>
        <v>47414</v>
      </c>
      <c r="G51" s="16">
        <f t="shared" si="27"/>
        <v>235879</v>
      </c>
      <c r="H51" s="16">
        <f>SUM(G52:G54)</f>
        <v>235879</v>
      </c>
      <c r="I51" s="16">
        <f t="shared" si="27"/>
        <v>1</v>
      </c>
      <c r="J51" s="16">
        <f t="shared" si="27"/>
        <v>241824</v>
      </c>
      <c r="K51" s="17">
        <f t="shared" ref="K51:K54" si="28">C51/B51*100</f>
        <v>97.640885413706428</v>
      </c>
      <c r="L51" s="17">
        <f>J51*365/C51</f>
        <v>35.434093514851959</v>
      </c>
    </row>
    <row r="52" spans="1:12" ht="12.75" customHeight="1" x14ac:dyDescent="0.2">
      <c r="A52" s="18" t="s">
        <v>8</v>
      </c>
      <c r="B52" s="19">
        <v>2264380</v>
      </c>
      <c r="C52" s="19">
        <v>2238964</v>
      </c>
      <c r="D52" s="19">
        <v>1333294</v>
      </c>
      <c r="E52" s="19">
        <v>50371</v>
      </c>
      <c r="F52" s="19">
        <v>42497</v>
      </c>
      <c r="G52" s="19">
        <v>206392</v>
      </c>
      <c r="H52" s="19">
        <v>606409</v>
      </c>
      <c r="I52" s="19">
        <v>1</v>
      </c>
      <c r="J52" s="19">
        <v>193294</v>
      </c>
      <c r="K52" s="17">
        <f t="shared" si="28"/>
        <v>98.877573552142309</v>
      </c>
      <c r="L52" s="17">
        <f>J52*365/C52</f>
        <v>31.511140866936671</v>
      </c>
    </row>
    <row r="53" spans="1:12" ht="12.75" customHeight="1" x14ac:dyDescent="0.2">
      <c r="A53" s="18" t="s">
        <v>9</v>
      </c>
      <c r="B53" s="19">
        <v>286505</v>
      </c>
      <c r="C53" s="19">
        <v>251746</v>
      </c>
      <c r="D53" s="19">
        <v>149455</v>
      </c>
      <c r="E53" s="19">
        <v>5370</v>
      </c>
      <c r="F53" s="19">
        <v>4916</v>
      </c>
      <c r="G53" s="19">
        <v>29482</v>
      </c>
      <c r="H53" s="19">
        <v>62523</v>
      </c>
      <c r="I53" s="19">
        <v>0</v>
      </c>
      <c r="J53" s="19">
        <v>48483</v>
      </c>
      <c r="K53" s="17">
        <f t="shared" si="28"/>
        <v>87.867925516134108</v>
      </c>
      <c r="L53" s="17">
        <f>J53*365/C53</f>
        <v>70.294244992969098</v>
      </c>
    </row>
    <row r="54" spans="1:12" ht="12.75" customHeight="1" x14ac:dyDescent="0.2">
      <c r="A54" s="18" t="s">
        <v>10</v>
      </c>
      <c r="B54" s="19">
        <v>284</v>
      </c>
      <c r="C54" s="19">
        <v>274</v>
      </c>
      <c r="D54" s="19">
        <v>96</v>
      </c>
      <c r="E54" s="19">
        <v>1</v>
      </c>
      <c r="F54" s="19">
        <v>1</v>
      </c>
      <c r="G54" s="19">
        <v>5</v>
      </c>
      <c r="H54" s="19">
        <v>171</v>
      </c>
      <c r="I54" s="19">
        <v>0</v>
      </c>
      <c r="J54" s="19">
        <v>47</v>
      </c>
      <c r="K54" s="17">
        <f t="shared" si="28"/>
        <v>96.478873239436624</v>
      </c>
      <c r="L54" s="17">
        <f>J54*365/C54</f>
        <v>62.60948905109489</v>
      </c>
    </row>
    <row r="55" spans="1:12" ht="12.75" customHeight="1" x14ac:dyDescent="0.2">
      <c r="A55" s="27">
        <v>2020</v>
      </c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</row>
    <row r="56" spans="1:12" ht="12.75" customHeight="1" x14ac:dyDescent="0.2">
      <c r="A56" s="15" t="s">
        <v>11</v>
      </c>
      <c r="B56" s="16">
        <v>1998482</v>
      </c>
      <c r="C56" s="16">
        <v>2062221</v>
      </c>
      <c r="D56" s="16">
        <v>1516277</v>
      </c>
      <c r="E56" s="16">
        <v>41971</v>
      </c>
      <c r="F56" s="16">
        <v>37491</v>
      </c>
      <c r="G56" s="16">
        <v>329041</v>
      </c>
      <c r="H56" s="16">
        <v>137434</v>
      </c>
      <c r="I56" s="16">
        <v>7</v>
      </c>
      <c r="J56" s="16">
        <v>178085</v>
      </c>
      <c r="K56" s="17">
        <f t="shared" ref="K56:K59" si="29">C56/B56*100</f>
        <v>103.18937073238588</v>
      </c>
      <c r="L56" s="17">
        <f>J56*365/C56</f>
        <v>31.519912269344555</v>
      </c>
    </row>
    <row r="57" spans="1:12" ht="12.75" customHeight="1" x14ac:dyDescent="0.2">
      <c r="A57" s="18" t="s">
        <v>8</v>
      </c>
      <c r="B57" s="19">
        <v>1771208</v>
      </c>
      <c r="C57" s="19">
        <v>1805031</v>
      </c>
      <c r="D57" s="19">
        <v>1329501</v>
      </c>
      <c r="E57" s="19">
        <v>41971</v>
      </c>
      <c r="F57" s="19">
        <v>32383</v>
      </c>
      <c r="G57" s="19">
        <v>286773</v>
      </c>
      <c r="H57" s="19">
        <v>118789</v>
      </c>
      <c r="I57" s="19">
        <v>6</v>
      </c>
      <c r="J57" s="19">
        <v>159471</v>
      </c>
      <c r="K57" s="17">
        <f t="shared" si="29"/>
        <v>101.90960067931039</v>
      </c>
      <c r="L57" s="17">
        <f>J57*365/C57</f>
        <v>32.247044510592893</v>
      </c>
    </row>
    <row r="58" spans="1:12" ht="12.75" customHeight="1" x14ac:dyDescent="0.2">
      <c r="A58" s="18" t="s">
        <v>9</v>
      </c>
      <c r="B58" s="19">
        <v>227109</v>
      </c>
      <c r="C58" s="19">
        <v>256990</v>
      </c>
      <c r="D58" s="19">
        <v>186716</v>
      </c>
      <c r="E58" s="19">
        <v>4388</v>
      </c>
      <c r="F58" s="19">
        <v>5107</v>
      </c>
      <c r="G58" s="19">
        <v>42226</v>
      </c>
      <c r="H58" s="19">
        <v>18552</v>
      </c>
      <c r="I58" s="19">
        <v>1</v>
      </c>
      <c r="J58" s="19">
        <v>18602</v>
      </c>
      <c r="K58" s="17">
        <f t="shared" si="29"/>
        <v>113.15711838808677</v>
      </c>
      <c r="L58" s="17">
        <f>J58*365/C58</f>
        <v>26.420210903147982</v>
      </c>
    </row>
    <row r="59" spans="1:12" ht="12.75" customHeight="1" x14ac:dyDescent="0.2">
      <c r="A59" s="18" t="s">
        <v>10</v>
      </c>
      <c r="B59" s="19">
        <v>165</v>
      </c>
      <c r="C59" s="19">
        <v>200</v>
      </c>
      <c r="D59" s="19">
        <v>60</v>
      </c>
      <c r="E59" s="19">
        <v>4</v>
      </c>
      <c r="F59" s="19">
        <v>1</v>
      </c>
      <c r="G59" s="19">
        <v>42</v>
      </c>
      <c r="H59" s="19">
        <v>93</v>
      </c>
      <c r="I59" s="19">
        <v>0</v>
      </c>
      <c r="J59" s="19">
        <v>12</v>
      </c>
      <c r="K59" s="17">
        <f t="shared" si="29"/>
        <v>121.21212121212122</v>
      </c>
      <c r="L59" s="17">
        <f>J59*365/C59</f>
        <v>21.9</v>
      </c>
    </row>
    <row r="60" spans="1:12" ht="12.75" customHeight="1" x14ac:dyDescent="0.2">
      <c r="A60" s="27">
        <v>2021</v>
      </c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</row>
    <row r="61" spans="1:12" ht="12.75" customHeight="1" x14ac:dyDescent="0.2">
      <c r="A61" s="15" t="s">
        <v>11</v>
      </c>
      <c r="B61" s="16">
        <v>1910305</v>
      </c>
      <c r="C61" s="16">
        <v>1941894</v>
      </c>
      <c r="D61" s="16">
        <v>1533801</v>
      </c>
      <c r="E61" s="16">
        <v>49166</v>
      </c>
      <c r="F61" s="16">
        <v>48792</v>
      </c>
      <c r="G61" s="16">
        <v>310085</v>
      </c>
      <c r="H61" s="16">
        <v>47</v>
      </c>
      <c r="I61" s="16">
        <v>3</v>
      </c>
      <c r="J61" s="16">
        <v>146496</v>
      </c>
      <c r="K61" s="17">
        <f t="shared" ref="K61:K64" si="30">C61/B61*100</f>
        <v>101.65361028736248</v>
      </c>
      <c r="L61" s="17">
        <f>J61*365/C61</f>
        <v>27.535509147255205</v>
      </c>
    </row>
    <row r="62" spans="1:12" ht="12.75" customHeight="1" x14ac:dyDescent="0.2">
      <c r="A62" s="18" t="s">
        <v>8</v>
      </c>
      <c r="B62" s="19">
        <v>1695526</v>
      </c>
      <c r="C62" s="19">
        <v>1732173</v>
      </c>
      <c r="D62" s="19">
        <v>1359402</v>
      </c>
      <c r="E62" s="19">
        <v>44662</v>
      </c>
      <c r="F62" s="19">
        <v>41337</v>
      </c>
      <c r="G62" s="19">
        <v>286724</v>
      </c>
      <c r="H62" s="19">
        <v>46</v>
      </c>
      <c r="I62" s="19">
        <v>2</v>
      </c>
      <c r="J62" s="19">
        <v>122824</v>
      </c>
      <c r="K62" s="17">
        <f t="shared" si="30"/>
        <v>102.16139416322723</v>
      </c>
      <c r="L62" s="17">
        <f>J62*365/C62</f>
        <v>25.881225489601789</v>
      </c>
    </row>
    <row r="63" spans="1:12" ht="12.75" customHeight="1" x14ac:dyDescent="0.2">
      <c r="A63" s="18" t="s">
        <v>9</v>
      </c>
      <c r="B63" s="19">
        <v>214629</v>
      </c>
      <c r="C63" s="19">
        <v>209580</v>
      </c>
      <c r="D63" s="19">
        <v>174332</v>
      </c>
      <c r="E63" s="19">
        <v>4501</v>
      </c>
      <c r="F63" s="19">
        <v>7455</v>
      </c>
      <c r="G63" s="19">
        <v>23291</v>
      </c>
      <c r="H63" s="19">
        <v>0</v>
      </c>
      <c r="I63" s="19">
        <v>1</v>
      </c>
      <c r="J63" s="19">
        <v>23651</v>
      </c>
      <c r="K63" s="17">
        <f t="shared" si="30"/>
        <v>97.647568595110641</v>
      </c>
      <c r="L63" s="17">
        <f>J63*365/C63</f>
        <v>41.190070617425327</v>
      </c>
    </row>
    <row r="64" spans="1:12" ht="12.75" customHeight="1" x14ac:dyDescent="0.2">
      <c r="A64" s="18" t="s">
        <v>10</v>
      </c>
      <c r="B64" s="19">
        <v>150</v>
      </c>
      <c r="C64" s="19">
        <v>141</v>
      </c>
      <c r="D64" s="19">
        <v>67</v>
      </c>
      <c r="E64" s="19">
        <v>3</v>
      </c>
      <c r="F64" s="19">
        <v>0</v>
      </c>
      <c r="G64" s="19">
        <v>70</v>
      </c>
      <c r="H64" s="19">
        <v>1</v>
      </c>
      <c r="I64" s="19">
        <v>0</v>
      </c>
      <c r="J64" s="19">
        <v>21</v>
      </c>
      <c r="K64" s="17">
        <f t="shared" si="30"/>
        <v>94</v>
      </c>
      <c r="L64" s="17">
        <f>J64*365/C64</f>
        <v>54.361702127659576</v>
      </c>
    </row>
    <row r="65" spans="1:12" ht="12.75" customHeight="1" x14ac:dyDescent="0.2">
      <c r="A65" s="27">
        <v>2022</v>
      </c>
      <c r="B65" s="27"/>
      <c r="C65" s="27"/>
      <c r="D65" s="27"/>
      <c r="E65" s="27"/>
      <c r="F65" s="27"/>
      <c r="G65" s="27"/>
      <c r="H65" s="27"/>
      <c r="I65" s="27"/>
      <c r="J65" s="27"/>
      <c r="K65" s="27"/>
      <c r="L65" s="27"/>
    </row>
    <row r="66" spans="1:12" ht="12.75" customHeight="1" x14ac:dyDescent="0.2">
      <c r="A66" s="15" t="s">
        <v>11</v>
      </c>
      <c r="B66" s="16">
        <v>1834003</v>
      </c>
      <c r="C66" s="16">
        <v>1858717</v>
      </c>
      <c r="D66" s="16">
        <v>1482222</v>
      </c>
      <c r="E66" s="16">
        <v>33955</v>
      </c>
      <c r="F66" s="16">
        <v>45225</v>
      </c>
      <c r="G66" s="16">
        <v>297297</v>
      </c>
      <c r="H66" s="16">
        <v>7</v>
      </c>
      <c r="I66" s="16">
        <v>11</v>
      </c>
      <c r="J66" s="16">
        <v>121782</v>
      </c>
      <c r="K66" s="17">
        <f t="shared" ref="K66:K69" si="31">C66/B66*100</f>
        <v>101.34754414251231</v>
      </c>
      <c r="L66" s="17">
        <f>J66*365/C66</f>
        <v>23.914576560068046</v>
      </c>
    </row>
    <row r="67" spans="1:12" ht="12.75" customHeight="1" x14ac:dyDescent="0.2">
      <c r="A67" s="18" t="s">
        <v>8</v>
      </c>
      <c r="B67" s="19">
        <v>1650107</v>
      </c>
      <c r="C67" s="19">
        <v>1675535</v>
      </c>
      <c r="D67" s="19">
        <v>1329903</v>
      </c>
      <c r="E67" s="19">
        <v>30557</v>
      </c>
      <c r="F67" s="19">
        <v>38790</v>
      </c>
      <c r="G67" s="19">
        <v>276276</v>
      </c>
      <c r="H67" s="19">
        <v>1</v>
      </c>
      <c r="I67" s="19">
        <v>8</v>
      </c>
      <c r="J67" s="19">
        <v>97396</v>
      </c>
      <c r="K67" s="17">
        <f t="shared" si="31"/>
        <v>101.54099097816081</v>
      </c>
      <c r="L67" s="17">
        <f>J67*365/C67</f>
        <v>21.21682925155249</v>
      </c>
    </row>
    <row r="68" spans="1:12" ht="12.75" customHeight="1" x14ac:dyDescent="0.2">
      <c r="A68" s="18" t="s">
        <v>9</v>
      </c>
      <c r="B68" s="19">
        <v>183683</v>
      </c>
      <c r="C68" s="19">
        <v>182971</v>
      </c>
      <c r="D68" s="19">
        <v>152195</v>
      </c>
      <c r="E68" s="19">
        <v>3392</v>
      </c>
      <c r="F68" s="19">
        <v>6433</v>
      </c>
      <c r="G68" s="19">
        <v>20948</v>
      </c>
      <c r="H68" s="19">
        <v>0</v>
      </c>
      <c r="I68" s="19">
        <v>3</v>
      </c>
      <c r="J68" s="19">
        <v>24363</v>
      </c>
      <c r="K68" s="17">
        <f t="shared" si="31"/>
        <v>99.612375668951401</v>
      </c>
      <c r="L68" s="17">
        <f>J68*365/C68</f>
        <v>48.600570582223412</v>
      </c>
    </row>
    <row r="69" spans="1:12" ht="12.75" customHeight="1" x14ac:dyDescent="0.2">
      <c r="A69" s="18" t="s">
        <v>10</v>
      </c>
      <c r="B69" s="19">
        <v>213</v>
      </c>
      <c r="C69" s="19">
        <v>211</v>
      </c>
      <c r="D69" s="19">
        <v>124</v>
      </c>
      <c r="E69" s="19">
        <v>6</v>
      </c>
      <c r="F69" s="19">
        <v>2</v>
      </c>
      <c r="G69" s="19">
        <v>73</v>
      </c>
      <c r="H69" s="19">
        <v>6</v>
      </c>
      <c r="I69" s="19">
        <v>0</v>
      </c>
      <c r="J69" s="19">
        <v>23</v>
      </c>
      <c r="K69" s="17">
        <f t="shared" si="31"/>
        <v>99.061032863849761</v>
      </c>
      <c r="L69" s="17">
        <f>J69*365/C69</f>
        <v>39.786729857819907</v>
      </c>
    </row>
    <row r="70" spans="1:12" ht="12.75" customHeight="1" x14ac:dyDescent="0.2">
      <c r="A70" s="27">
        <v>2023</v>
      </c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</row>
    <row r="71" spans="1:12" ht="12.75" customHeight="1" x14ac:dyDescent="0.2">
      <c r="A71" s="15" t="s">
        <v>11</v>
      </c>
      <c r="B71" s="16">
        <v>1995526</v>
      </c>
      <c r="C71" s="16">
        <v>2024783</v>
      </c>
      <c r="D71" s="16">
        <v>1626400</v>
      </c>
      <c r="E71" s="16">
        <v>27305</v>
      </c>
      <c r="F71" s="16">
        <v>32070</v>
      </c>
      <c r="G71" s="16">
        <v>338982</v>
      </c>
      <c r="H71" s="16">
        <v>2</v>
      </c>
      <c r="I71" s="16">
        <v>24</v>
      </c>
      <c r="J71" s="16">
        <v>92524</v>
      </c>
      <c r="K71" s="17">
        <f t="shared" ref="K71:K74" si="32">C71/B71*100</f>
        <v>101.46612973221096</v>
      </c>
      <c r="L71" s="17">
        <f>J71*365/C71</f>
        <v>16.678952756912715</v>
      </c>
    </row>
    <row r="72" spans="1:12" ht="12.75" customHeight="1" x14ac:dyDescent="0.2">
      <c r="A72" s="18" t="s">
        <v>8</v>
      </c>
      <c r="B72" s="19">
        <v>1789505</v>
      </c>
      <c r="C72" s="19">
        <v>1807226</v>
      </c>
      <c r="D72" s="19">
        <v>1438141</v>
      </c>
      <c r="E72" s="19">
        <v>24429</v>
      </c>
      <c r="F72" s="19">
        <v>29684</v>
      </c>
      <c r="G72" s="19">
        <v>314953</v>
      </c>
      <c r="H72" s="19">
        <v>1</v>
      </c>
      <c r="I72" s="19">
        <v>18</v>
      </c>
      <c r="J72" s="19">
        <v>79674</v>
      </c>
      <c r="K72" s="17">
        <f t="shared" si="32"/>
        <v>100.99027384667826</v>
      </c>
      <c r="L72" s="17">
        <f>J72*365/C72</f>
        <v>16.091518160982634</v>
      </c>
    </row>
    <row r="73" spans="1:12" ht="12.75" customHeight="1" x14ac:dyDescent="0.2">
      <c r="A73" s="18" t="s">
        <v>9</v>
      </c>
      <c r="B73" s="19">
        <v>205677</v>
      </c>
      <c r="C73" s="19">
        <v>217238</v>
      </c>
      <c r="D73" s="19">
        <v>188013</v>
      </c>
      <c r="E73" s="19">
        <v>2870</v>
      </c>
      <c r="F73" s="19">
        <v>2386</v>
      </c>
      <c r="G73" s="19">
        <v>23963</v>
      </c>
      <c r="H73" s="19">
        <v>1</v>
      </c>
      <c r="I73" s="19">
        <v>5</v>
      </c>
      <c r="J73" s="19">
        <v>12802</v>
      </c>
      <c r="K73" s="17">
        <f t="shared" si="32"/>
        <v>105.62094935262571</v>
      </c>
      <c r="L73" s="17">
        <f>J73*365/C73</f>
        <v>21.509726659240098</v>
      </c>
    </row>
    <row r="74" spans="1:12" ht="12.75" customHeight="1" x14ac:dyDescent="0.2">
      <c r="A74" s="18" t="s">
        <v>10</v>
      </c>
      <c r="B74" s="19">
        <v>344</v>
      </c>
      <c r="C74" s="19">
        <v>319</v>
      </c>
      <c r="D74" s="19">
        <v>246</v>
      </c>
      <c r="E74" s="19">
        <v>6</v>
      </c>
      <c r="F74" s="19">
        <v>0</v>
      </c>
      <c r="G74" s="19">
        <v>66</v>
      </c>
      <c r="H74" s="19">
        <v>0</v>
      </c>
      <c r="I74" s="19">
        <v>1</v>
      </c>
      <c r="J74" s="19">
        <v>48</v>
      </c>
      <c r="K74" s="17">
        <f t="shared" si="32"/>
        <v>92.732558139534888</v>
      </c>
      <c r="L74" s="17">
        <f>J74*365/C74</f>
        <v>54.921630094043884</v>
      </c>
    </row>
    <row r="75" spans="1:12" ht="12.75" customHeight="1" x14ac:dyDescent="0.2">
      <c r="A75" s="27">
        <v>2024</v>
      </c>
      <c r="B75" s="27"/>
      <c r="C75" s="27"/>
      <c r="D75" s="27"/>
      <c r="E75" s="27"/>
      <c r="F75" s="27"/>
      <c r="G75" s="27"/>
      <c r="H75" s="27"/>
      <c r="I75" s="27"/>
      <c r="J75" s="27"/>
      <c r="K75" s="27"/>
      <c r="L75" s="27"/>
    </row>
    <row r="76" spans="1:12" ht="12.75" customHeight="1" x14ac:dyDescent="0.2">
      <c r="A76" s="15" t="s">
        <v>11</v>
      </c>
      <c r="B76" s="16">
        <v>1945337</v>
      </c>
      <c r="C76" s="16">
        <v>1879372</v>
      </c>
      <c r="D76" s="16">
        <v>1508269</v>
      </c>
      <c r="E76" s="16">
        <v>19110</v>
      </c>
      <c r="F76" s="16">
        <v>26065</v>
      </c>
      <c r="G76" s="16">
        <v>325841</v>
      </c>
      <c r="H76" s="16">
        <v>0</v>
      </c>
      <c r="I76" s="16">
        <v>87</v>
      </c>
      <c r="J76" s="16">
        <v>158489</v>
      </c>
      <c r="K76" s="17">
        <f t="shared" ref="K76:K79" si="33">C76/B76*100</f>
        <v>96.609070819092011</v>
      </c>
      <c r="L76" s="17">
        <f>J76*365/C76</f>
        <v>30.780752825943985</v>
      </c>
    </row>
    <row r="77" spans="1:12" ht="12.75" customHeight="1" x14ac:dyDescent="0.2">
      <c r="A77" s="18" t="s">
        <v>8</v>
      </c>
      <c r="B77" s="19">
        <v>1718078</v>
      </c>
      <c r="C77" s="19">
        <v>1671054</v>
      </c>
      <c r="D77" s="19">
        <v>1333660</v>
      </c>
      <c r="E77" s="19">
        <v>16573</v>
      </c>
      <c r="F77" s="19">
        <v>24876</v>
      </c>
      <c r="G77" s="19">
        <v>295925</v>
      </c>
      <c r="H77" s="19">
        <v>0</v>
      </c>
      <c r="I77" s="19">
        <v>20</v>
      </c>
      <c r="J77" s="19">
        <v>126698</v>
      </c>
      <c r="K77" s="17">
        <f t="shared" si="33"/>
        <v>97.262988059913454</v>
      </c>
      <c r="L77" s="17">
        <f>J77*365/C77</f>
        <v>27.674012928367365</v>
      </c>
    </row>
    <row r="78" spans="1:12" ht="12.75" customHeight="1" x14ac:dyDescent="0.2">
      <c r="A78" s="18" t="s">
        <v>9</v>
      </c>
      <c r="B78" s="19">
        <v>227075</v>
      </c>
      <c r="C78" s="19">
        <v>208129</v>
      </c>
      <c r="D78" s="19">
        <v>174525</v>
      </c>
      <c r="E78" s="19">
        <v>2528</v>
      </c>
      <c r="F78" s="19">
        <v>1189</v>
      </c>
      <c r="G78" s="19">
        <v>29820</v>
      </c>
      <c r="H78" s="19">
        <v>0</v>
      </c>
      <c r="I78" s="19">
        <v>67</v>
      </c>
      <c r="J78" s="19">
        <v>31748</v>
      </c>
      <c r="K78" s="17">
        <f t="shared" si="33"/>
        <v>91.656501156005717</v>
      </c>
      <c r="L78" s="17">
        <f>J78*365/C78</f>
        <v>55.677104103704913</v>
      </c>
    </row>
    <row r="79" spans="1:12" ht="12.75" customHeight="1" x14ac:dyDescent="0.2">
      <c r="A79" s="18" t="s">
        <v>10</v>
      </c>
      <c r="B79" s="19">
        <v>184</v>
      </c>
      <c r="C79" s="19">
        <v>189</v>
      </c>
      <c r="D79" s="19">
        <v>84</v>
      </c>
      <c r="E79" s="19">
        <v>9</v>
      </c>
      <c r="F79" s="19">
        <v>0</v>
      </c>
      <c r="G79" s="19">
        <v>96</v>
      </c>
      <c r="H79" s="19">
        <v>0</v>
      </c>
      <c r="I79" s="19">
        <v>0</v>
      </c>
      <c r="J79" s="19">
        <v>43</v>
      </c>
      <c r="K79" s="17">
        <f t="shared" si="33"/>
        <v>102.71739130434783</v>
      </c>
      <c r="L79" s="17">
        <f>J79*365/C79</f>
        <v>83.042328042328037</v>
      </c>
    </row>
    <row r="80" spans="1:12" ht="12.75" customHeight="1" x14ac:dyDescent="0.2">
      <c r="A80" s="27">
        <v>2025</v>
      </c>
      <c r="B80" s="27"/>
      <c r="C80" s="27"/>
      <c r="D80" s="27"/>
      <c r="E80" s="27"/>
      <c r="F80" s="27"/>
      <c r="G80" s="27"/>
      <c r="H80" s="27"/>
      <c r="I80" s="27"/>
      <c r="J80" s="27"/>
      <c r="K80" s="27"/>
      <c r="L80" s="27"/>
    </row>
    <row r="81" spans="1:12" ht="12.75" customHeight="1" x14ac:dyDescent="0.2">
      <c r="A81" s="15" t="s">
        <v>11</v>
      </c>
      <c r="B81" s="16">
        <v>2018441</v>
      </c>
      <c r="C81" s="16">
        <v>1826518</v>
      </c>
      <c r="D81" s="16">
        <v>1452556</v>
      </c>
      <c r="E81" s="16">
        <v>17124</v>
      </c>
      <c r="F81" s="16">
        <v>17051</v>
      </c>
      <c r="G81" s="16">
        <v>339760</v>
      </c>
      <c r="H81" s="16">
        <v>0</v>
      </c>
      <c r="I81" s="16">
        <v>27</v>
      </c>
      <c r="J81" s="16">
        <v>350412</v>
      </c>
      <c r="K81" s="17">
        <f t="shared" ref="K81:K84" si="34">C81/B81*100</f>
        <v>90.491522912980855</v>
      </c>
      <c r="L81" s="17">
        <f>J81*365/C81</f>
        <v>70.024155250591562</v>
      </c>
    </row>
    <row r="82" spans="1:12" ht="12.75" customHeight="1" x14ac:dyDescent="0.2">
      <c r="A82" s="18" t="s">
        <v>8</v>
      </c>
      <c r="B82" s="19">
        <v>1744318</v>
      </c>
      <c r="C82" s="19">
        <v>1566420</v>
      </c>
      <c r="D82" s="19">
        <v>1229422</v>
      </c>
      <c r="E82" s="19">
        <v>13883</v>
      </c>
      <c r="F82" s="19">
        <v>15354</v>
      </c>
      <c r="G82" s="19">
        <v>307745</v>
      </c>
      <c r="H82" s="19">
        <v>0</v>
      </c>
      <c r="I82" s="19">
        <v>16</v>
      </c>
      <c r="J82" s="19">
        <v>304596</v>
      </c>
      <c r="K82" s="17">
        <f t="shared" si="34"/>
        <v>89.801286233358823</v>
      </c>
      <c r="L82" s="17">
        <f>J82*365/C82</f>
        <v>70.975562109778991</v>
      </c>
    </row>
    <row r="83" spans="1:12" ht="12.75" customHeight="1" x14ac:dyDescent="0.2">
      <c r="A83" s="18" t="s">
        <v>9</v>
      </c>
      <c r="B83" s="19">
        <v>273890</v>
      </c>
      <c r="C83" s="19">
        <v>259892</v>
      </c>
      <c r="D83" s="19">
        <v>223058</v>
      </c>
      <c r="E83" s="19">
        <v>3232</v>
      </c>
      <c r="F83" s="19">
        <v>1697</v>
      </c>
      <c r="G83" s="19">
        <v>31897</v>
      </c>
      <c r="H83" s="19">
        <v>0</v>
      </c>
      <c r="I83" s="19">
        <v>8</v>
      </c>
      <c r="J83" s="19">
        <v>45746</v>
      </c>
      <c r="K83" s="17">
        <f t="shared" si="34"/>
        <v>94.889189090510783</v>
      </c>
      <c r="L83" s="17">
        <f>J83*365/C83</f>
        <v>64.247033383097587</v>
      </c>
    </row>
    <row r="84" spans="1:12" ht="12.75" customHeight="1" x14ac:dyDescent="0.2">
      <c r="A84" s="18" t="s">
        <v>10</v>
      </c>
      <c r="B84" s="19">
        <v>233</v>
      </c>
      <c r="C84" s="19">
        <v>206</v>
      </c>
      <c r="D84" s="19">
        <v>76</v>
      </c>
      <c r="E84" s="19">
        <v>9</v>
      </c>
      <c r="F84" s="19">
        <v>0</v>
      </c>
      <c r="G84" s="19">
        <v>118</v>
      </c>
      <c r="H84" s="19">
        <v>0</v>
      </c>
      <c r="I84" s="19">
        <v>3</v>
      </c>
      <c r="J84" s="19">
        <v>70</v>
      </c>
      <c r="K84" s="17">
        <f t="shared" si="34"/>
        <v>88.412017167381975</v>
      </c>
      <c r="L84" s="17">
        <f>J84*365/C84</f>
        <v>124.02912621359224</v>
      </c>
    </row>
    <row r="86" spans="1:12" ht="12" customHeight="1" x14ac:dyDescent="0.2">
      <c r="A86" s="33" t="s">
        <v>21</v>
      </c>
      <c r="B86" s="33"/>
      <c r="C86" s="33"/>
      <c r="D86" s="33"/>
      <c r="E86" s="33"/>
      <c r="F86" s="33"/>
      <c r="G86" s="33"/>
      <c r="H86" s="33"/>
      <c r="I86" s="33"/>
      <c r="J86" s="33"/>
      <c r="K86" s="33"/>
      <c r="L86" s="33"/>
    </row>
    <row r="87" spans="1:12" ht="12" customHeight="1" x14ac:dyDescent="0.2">
      <c r="A87" s="33" t="s">
        <v>22</v>
      </c>
      <c r="B87" s="33"/>
      <c r="C87" s="33"/>
      <c r="D87" s="33"/>
      <c r="E87" s="33"/>
      <c r="F87" s="33"/>
      <c r="G87" s="33"/>
      <c r="H87" s="33"/>
      <c r="I87" s="33"/>
      <c r="J87" s="33"/>
      <c r="K87" s="33"/>
      <c r="L87" s="33"/>
    </row>
    <row r="88" spans="1:12" ht="20.25" customHeight="1" x14ac:dyDescent="0.2">
      <c r="A88" s="35" t="s">
        <v>23</v>
      </c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</row>
    <row r="89" spans="1:12" ht="15.75" customHeight="1" x14ac:dyDescent="0.2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ht="26.25" customHeight="1" x14ac:dyDescent="0.2">
      <c r="A90" s="34" t="s">
        <v>16</v>
      </c>
      <c r="B90" s="34"/>
      <c r="C90" s="34"/>
      <c r="D90" s="34"/>
      <c r="E90" s="34"/>
      <c r="F90" s="34"/>
      <c r="G90" s="34"/>
      <c r="H90" s="34"/>
      <c r="I90" s="34"/>
      <c r="J90" s="34"/>
      <c r="K90" s="34"/>
      <c r="L90" s="34"/>
    </row>
    <row r="91" spans="1:12" ht="24.75" customHeight="1" x14ac:dyDescent="0.2">
      <c r="A91" s="31" t="s">
        <v>15</v>
      </c>
      <c r="B91" s="32"/>
      <c r="C91" s="32"/>
      <c r="D91" s="32"/>
      <c r="E91" s="32"/>
      <c r="F91" s="32"/>
      <c r="G91" s="32"/>
      <c r="H91" s="32"/>
      <c r="I91" s="32"/>
      <c r="J91" s="32"/>
      <c r="K91" s="32"/>
      <c r="L91" s="32"/>
    </row>
    <row r="92" spans="1:12" ht="15.75" customHeight="1" x14ac:dyDescent="0.2">
      <c r="B92" s="36"/>
      <c r="C92" s="36"/>
      <c r="D92" s="36"/>
    </row>
    <row r="93" spans="1:12" ht="15.75" customHeight="1" x14ac:dyDescent="0.2">
      <c r="A93" s="13"/>
      <c r="B93" s="23">
        <v>2010</v>
      </c>
      <c r="C93" s="24">
        <v>92.893876184776602</v>
      </c>
      <c r="D93" s="13"/>
    </row>
    <row r="94" spans="1:12" ht="15.75" customHeight="1" x14ac:dyDescent="0.2">
      <c r="A94" s="13"/>
      <c r="B94" s="23">
        <v>2011</v>
      </c>
      <c r="C94" s="24">
        <v>82.559392602158837</v>
      </c>
      <c r="D94" s="13"/>
    </row>
    <row r="95" spans="1:12" ht="15.75" customHeight="1" x14ac:dyDescent="0.2">
      <c r="A95" s="13"/>
      <c r="B95" s="23">
        <v>2012</v>
      </c>
      <c r="C95" s="24">
        <v>113.37839157857836</v>
      </c>
      <c r="D95" s="13"/>
    </row>
    <row r="96" spans="1:12" ht="15.75" customHeight="1" x14ac:dyDescent="0.2">
      <c r="A96" s="13"/>
      <c r="B96" s="23">
        <v>2013</v>
      </c>
      <c r="C96" s="24">
        <v>90.553552693975973</v>
      </c>
      <c r="D96" s="13"/>
    </row>
    <row r="97" spans="1:4" ht="15.75" customHeight="1" x14ac:dyDescent="0.2">
      <c r="A97" s="13"/>
      <c r="B97" s="23">
        <v>2014</v>
      </c>
      <c r="C97" s="24">
        <v>112.6115574015316</v>
      </c>
      <c r="D97" s="13"/>
    </row>
    <row r="98" spans="1:4" ht="15.75" customHeight="1" x14ac:dyDescent="0.2">
      <c r="A98" s="13"/>
      <c r="B98" s="23">
        <v>2015</v>
      </c>
      <c r="C98" s="24">
        <v>103.05246474846004</v>
      </c>
      <c r="D98" s="13"/>
    </row>
    <row r="99" spans="1:4" ht="15.75" customHeight="1" x14ac:dyDescent="0.2">
      <c r="A99" s="13"/>
      <c r="B99" s="23">
        <v>2016</v>
      </c>
      <c r="C99" s="24">
        <v>73.7</v>
      </c>
      <c r="D99" s="13"/>
    </row>
    <row r="100" spans="1:4" ht="15.75" customHeight="1" x14ac:dyDescent="0.2">
      <c r="A100" s="13"/>
      <c r="B100" s="23">
        <v>2017</v>
      </c>
      <c r="C100" s="24">
        <v>112.4</v>
      </c>
      <c r="D100" s="13"/>
    </row>
    <row r="101" spans="1:4" ht="15.75" customHeight="1" x14ac:dyDescent="0.2">
      <c r="A101" s="13"/>
      <c r="B101" s="23">
        <v>2018</v>
      </c>
      <c r="C101" s="23">
        <v>105.2</v>
      </c>
      <c r="D101" s="13"/>
    </row>
    <row r="102" spans="1:4" ht="15.75" customHeight="1" x14ac:dyDescent="0.2">
      <c r="A102" s="13"/>
      <c r="B102" s="23">
        <v>2019</v>
      </c>
      <c r="C102" s="24">
        <v>97.640885413706428</v>
      </c>
      <c r="D102" s="13"/>
    </row>
    <row r="103" spans="1:4" ht="15.75" customHeight="1" x14ac:dyDescent="0.2">
      <c r="A103" s="13"/>
      <c r="B103" s="23">
        <v>2020</v>
      </c>
      <c r="C103" s="24">
        <v>103.2</v>
      </c>
      <c r="D103" s="13"/>
    </row>
    <row r="104" spans="1:4" ht="15.75" customHeight="1" x14ac:dyDescent="0.2">
      <c r="A104" s="13"/>
      <c r="B104" s="23">
        <v>2021</v>
      </c>
      <c r="C104" s="24">
        <v>103.859252027404</v>
      </c>
      <c r="D104" s="13"/>
    </row>
    <row r="105" spans="1:4" ht="15.75" customHeight="1" x14ac:dyDescent="0.2">
      <c r="A105" s="13"/>
      <c r="B105" s="23">
        <v>2022</v>
      </c>
      <c r="C105" s="23">
        <v>101.3</v>
      </c>
      <c r="D105" s="13"/>
    </row>
    <row r="106" spans="1:4" ht="15.75" customHeight="1" x14ac:dyDescent="0.2">
      <c r="A106" s="13"/>
      <c r="B106" s="23">
        <v>2023</v>
      </c>
      <c r="C106" s="24">
        <v>101.46612973221096</v>
      </c>
      <c r="D106" s="13"/>
    </row>
    <row r="107" spans="1:4" ht="15.75" customHeight="1" x14ac:dyDescent="0.2">
      <c r="A107" s="13"/>
      <c r="B107" s="23">
        <v>2024</v>
      </c>
      <c r="C107" s="24">
        <v>96.609070819092011</v>
      </c>
      <c r="D107" s="13"/>
    </row>
    <row r="108" spans="1:4" ht="15.75" customHeight="1" x14ac:dyDescent="0.2">
      <c r="A108" s="13"/>
      <c r="B108" s="23">
        <v>2025</v>
      </c>
      <c r="C108" s="24">
        <v>90.491522912980855</v>
      </c>
      <c r="D108" s="13"/>
    </row>
    <row r="109" spans="1:4" ht="15.75" customHeight="1" x14ac:dyDescent="0.2">
      <c r="B109" s="36"/>
      <c r="C109" s="36"/>
      <c r="D109" s="36"/>
    </row>
    <row r="110" spans="1:4" ht="15.75" customHeight="1" x14ac:dyDescent="0.2">
      <c r="A110" s="23">
        <v>2010</v>
      </c>
      <c r="B110" s="25">
        <v>618364</v>
      </c>
      <c r="C110" s="36"/>
      <c r="D110" s="36"/>
    </row>
    <row r="111" spans="1:4" ht="15.75" customHeight="1" x14ac:dyDescent="0.2">
      <c r="A111" s="23">
        <v>2011</v>
      </c>
      <c r="B111" s="25">
        <v>1490198</v>
      </c>
    </row>
    <row r="112" spans="1:4" ht="15.75" customHeight="1" x14ac:dyDescent="0.2">
      <c r="A112" s="23">
        <v>2012</v>
      </c>
      <c r="B112" s="25">
        <v>2403006</v>
      </c>
    </row>
    <row r="113" spans="1:12" ht="15.75" customHeight="1" x14ac:dyDescent="0.2">
      <c r="A113" s="23">
        <v>2013</v>
      </c>
      <c r="B113" s="25">
        <v>2047668</v>
      </c>
    </row>
    <row r="114" spans="1:12" ht="15.75" customHeight="1" x14ac:dyDescent="0.2">
      <c r="A114" s="23">
        <v>2014</v>
      </c>
      <c r="B114" s="25">
        <v>1738460</v>
      </c>
    </row>
    <row r="115" spans="1:12" ht="15.75" customHeight="1" x14ac:dyDescent="0.2">
      <c r="A115" s="23">
        <v>2015</v>
      </c>
      <c r="B115" s="25">
        <v>2002303</v>
      </c>
    </row>
    <row r="116" spans="1:12" ht="15.75" customHeight="1" x14ac:dyDescent="0.2">
      <c r="A116" s="23">
        <v>2016</v>
      </c>
      <c r="B116" s="25">
        <v>1084153</v>
      </c>
    </row>
    <row r="117" spans="1:12" ht="15.75" customHeight="1" x14ac:dyDescent="0.2">
      <c r="A117" s="23">
        <v>2017</v>
      </c>
      <c r="B117" s="25">
        <v>1823277</v>
      </c>
    </row>
    <row r="118" spans="1:12" x14ac:dyDescent="0.2">
      <c r="A118" s="23">
        <v>2018</v>
      </c>
      <c r="B118" s="23">
        <v>1419190</v>
      </c>
    </row>
    <row r="119" spans="1:12" x14ac:dyDescent="0.2">
      <c r="A119" s="23">
        <v>2019</v>
      </c>
      <c r="B119" s="23">
        <v>1482845</v>
      </c>
    </row>
    <row r="120" spans="1:12" x14ac:dyDescent="0.2">
      <c r="A120" s="23">
        <v>2020</v>
      </c>
      <c r="B120" s="23">
        <v>1516277</v>
      </c>
      <c r="C120" s="13"/>
      <c r="D120" s="13"/>
      <c r="E120" s="13"/>
      <c r="F120" s="13"/>
      <c r="G120" s="13"/>
      <c r="H120" s="13"/>
      <c r="I120" s="13"/>
      <c r="J120" s="13"/>
      <c r="K120" s="13"/>
      <c r="L120" s="13"/>
    </row>
    <row r="121" spans="1:12" x14ac:dyDescent="0.2">
      <c r="A121" s="23">
        <v>2021</v>
      </c>
      <c r="B121" s="23">
        <v>1533801</v>
      </c>
      <c r="C121" s="13"/>
      <c r="D121" s="13"/>
      <c r="E121" s="13"/>
      <c r="F121" s="13"/>
      <c r="G121" s="13"/>
      <c r="H121" s="13"/>
      <c r="I121" s="13"/>
      <c r="J121" s="13"/>
      <c r="K121" s="13"/>
      <c r="L121" s="13"/>
    </row>
    <row r="122" spans="1:12" x14ac:dyDescent="0.2">
      <c r="A122" s="23">
        <v>2022</v>
      </c>
      <c r="B122" s="23">
        <v>1482222</v>
      </c>
      <c r="C122" s="13"/>
      <c r="D122" s="13"/>
      <c r="E122" s="13"/>
      <c r="F122" s="13"/>
      <c r="G122" s="13"/>
      <c r="H122" s="13"/>
      <c r="I122" s="13"/>
      <c r="J122" s="13"/>
      <c r="K122" s="13"/>
      <c r="L122" s="13"/>
    </row>
    <row r="123" spans="1:12" x14ac:dyDescent="0.2">
      <c r="A123" s="23">
        <v>2023</v>
      </c>
      <c r="B123" s="23">
        <v>1626400</v>
      </c>
    </row>
    <row r="124" spans="1:12" x14ac:dyDescent="0.2">
      <c r="A124" s="23">
        <v>2024</v>
      </c>
      <c r="B124" s="23">
        <v>1508269</v>
      </c>
    </row>
    <row r="125" spans="1:12" x14ac:dyDescent="0.2">
      <c r="A125" s="23">
        <v>2025</v>
      </c>
      <c r="B125" s="13">
        <v>1452556</v>
      </c>
      <c r="C125" s="13"/>
    </row>
    <row r="183" spans="1:3" x14ac:dyDescent="0.2">
      <c r="C183" s="2"/>
    </row>
    <row r="184" spans="1:3" x14ac:dyDescent="0.2">
      <c r="C184" s="2"/>
    </row>
    <row r="185" spans="1:3" x14ac:dyDescent="0.2">
      <c r="C185" s="2"/>
    </row>
    <row r="186" spans="1:3" x14ac:dyDescent="0.2">
      <c r="C186" s="2"/>
    </row>
    <row r="187" spans="1:3" x14ac:dyDescent="0.2">
      <c r="C187" s="2"/>
    </row>
    <row r="188" spans="1:3" x14ac:dyDescent="0.2">
      <c r="C188" s="2"/>
    </row>
    <row r="189" spans="1:3" x14ac:dyDescent="0.2">
      <c r="C189" s="2"/>
    </row>
    <row r="190" spans="1:3" x14ac:dyDescent="0.2">
      <c r="C190" s="2"/>
    </row>
    <row r="192" spans="1:3" x14ac:dyDescent="0.2">
      <c r="A192" s="2"/>
    </row>
    <row r="193" spans="1:11" x14ac:dyDescent="0.2">
      <c r="A193" s="2"/>
    </row>
    <row r="194" spans="1:11" x14ac:dyDescent="0.2">
      <c r="A194" s="2"/>
    </row>
    <row r="195" spans="1:11" x14ac:dyDescent="0.2">
      <c r="A195" s="2"/>
    </row>
    <row r="196" spans="1:11" x14ac:dyDescent="0.2">
      <c r="A196" s="2"/>
    </row>
    <row r="197" spans="1:11" x14ac:dyDescent="0.2">
      <c r="A197" s="2"/>
    </row>
    <row r="198" spans="1:11" x14ac:dyDescent="0.2">
      <c r="A198" s="2"/>
    </row>
    <row r="199" spans="1:11" x14ac:dyDescent="0.2">
      <c r="A199" s="2"/>
    </row>
    <row r="202" spans="1:11" x14ac:dyDescent="0.2">
      <c r="B202" s="11"/>
    </row>
    <row r="203" spans="1:11" x14ac:dyDescent="0.2">
      <c r="A203" s="22"/>
      <c r="B203" s="11"/>
    </row>
    <row r="204" spans="1:11" x14ac:dyDescent="0.2">
      <c r="A204" s="22"/>
      <c r="B204" s="11"/>
    </row>
    <row r="205" spans="1:11" x14ac:dyDescent="0.2">
      <c r="A205" s="22"/>
      <c r="B205" s="11"/>
      <c r="I205" s="11"/>
      <c r="J205" s="12"/>
      <c r="K205" s="11"/>
    </row>
    <row r="206" spans="1:11" x14ac:dyDescent="0.2">
      <c r="A206" s="22"/>
      <c r="I206" s="11"/>
      <c r="J206" s="12"/>
      <c r="K206" s="11"/>
    </row>
    <row r="207" spans="1:11" x14ac:dyDescent="0.2">
      <c r="A207" s="10"/>
      <c r="I207" s="11"/>
      <c r="J207" s="12"/>
      <c r="K207" s="11"/>
    </row>
    <row r="208" spans="1:11" x14ac:dyDescent="0.2">
      <c r="A208" s="14"/>
    </row>
  </sheetData>
  <mergeCells count="38">
    <mergeCell ref="A80:L80"/>
    <mergeCell ref="H13:I13"/>
    <mergeCell ref="H14:I14"/>
    <mergeCell ref="A35:L35"/>
    <mergeCell ref="A91:L91"/>
    <mergeCell ref="A86:L86"/>
    <mergeCell ref="A87:L87"/>
    <mergeCell ref="A90:L90"/>
    <mergeCell ref="A45:L45"/>
    <mergeCell ref="A88:L88"/>
    <mergeCell ref="A40:L40"/>
    <mergeCell ref="A55:L55"/>
    <mergeCell ref="A50:L50"/>
    <mergeCell ref="A65:L65"/>
    <mergeCell ref="A60:L60"/>
    <mergeCell ref="A70:L70"/>
    <mergeCell ref="A75:L75"/>
    <mergeCell ref="A10:L10"/>
    <mergeCell ref="A5:L5"/>
    <mergeCell ref="C3:C4"/>
    <mergeCell ref="A2:A4"/>
    <mergeCell ref="B2:B4"/>
    <mergeCell ref="A1:L1"/>
    <mergeCell ref="A25:L25"/>
    <mergeCell ref="A30:L30"/>
    <mergeCell ref="H8:I8"/>
    <mergeCell ref="H9:I9"/>
    <mergeCell ref="H6:I6"/>
    <mergeCell ref="H11:I11"/>
    <mergeCell ref="H12:I12"/>
    <mergeCell ref="J2:J4"/>
    <mergeCell ref="C2:I2"/>
    <mergeCell ref="D3:I3"/>
    <mergeCell ref="K2:K4"/>
    <mergeCell ref="H7:I7"/>
    <mergeCell ref="L2:L4"/>
    <mergeCell ref="A20:L20"/>
    <mergeCell ref="A15:L15"/>
  </mergeCells>
  <phoneticPr fontId="2" type="noConversion"/>
  <pageMargins left="0.19685039370078741" right="0.19685039370078741" top="0.55118110236220474" bottom="0.43307086614173229" header="0.15748031496062992" footer="0.31496062992125984"/>
  <pageSetup paperSize="9" scale="71" fitToHeight="0" orientation="portrait" r:id="rId1"/>
  <headerFooter alignWithMargins="0">
    <oddHeader>&amp;L&amp;"Arial Narrow,Normalny"Wydział Statystyki i Analiz
Departament Analiz i Strategii
Ministerstwo Sprawiedliwości</oddHeader>
  </headerFooter>
  <rowBreaks count="2" manualBreakCount="2">
    <brk id="84" max="11" man="1"/>
    <brk id="158" max="11" man="1"/>
  </rowBreaks>
  <colBreaks count="1" manualBreakCount="1">
    <brk id="12" max="129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Orowiecka Karolina  (DAiS)</cp:lastModifiedBy>
  <cp:lastPrinted>2026-02-09T08:47:43Z</cp:lastPrinted>
  <dcterms:created xsi:type="dcterms:W3CDTF">2011-09-07T08:00:55Z</dcterms:created>
  <dcterms:modified xsi:type="dcterms:W3CDTF">2026-02-09T09:16:47Z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epu---elektroniczne-postepowanie-upominawcze-e-sad-w-latach-2010-2015.xlsx</vt:lpwstr>
  </property>
</Properties>
</file>