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defaultThemeVersion="123820"/>
  <bookViews>
    <workbookView xWindow="3990" yWindow="-180" windowWidth="7320" windowHeight="8550" tabRatio="912" firstSheet="4" activeTab="4"/>
  </bookViews>
  <sheets>
    <sheet name="BExRepositorySheet" sheetId="4" state="veryHidden" r:id="rId1"/>
    <sheet name="Ewidencja" sheetId="1" state="hidden" r:id="rId2"/>
    <sheet name="Graph" sheetId="2" state="hidden" r:id="rId3"/>
    <sheet name="Ustawienia" sheetId="5" state="hidden" r:id="rId4"/>
    <sheet name="POLSKA" sheetId="65" r:id="rId5"/>
    <sheet name="Apelacja Białostocka" sheetId="8" r:id="rId6"/>
    <sheet name="SO Białystok" sheetId="9" r:id="rId7"/>
    <sheet name="SO Łomży" sheetId="10" r:id="rId8"/>
    <sheet name="SO w Olsztynie" sheetId="11" r:id="rId9"/>
    <sheet name="SO w Ostrołęce" sheetId="12" r:id="rId10"/>
    <sheet name="SO w Suwałkach" sheetId="13" r:id="rId11"/>
    <sheet name="Apelacja Gdańska" sheetId="14" r:id="rId12"/>
    <sheet name="SO w Bydgoszczy" sheetId="15" r:id="rId13"/>
    <sheet name="SO w Elblągu " sheetId="16" r:id="rId14"/>
    <sheet name="SO w Gdańsku" sheetId="17" r:id="rId15"/>
    <sheet name="SO w Słupsku" sheetId="18" r:id="rId16"/>
    <sheet name="SO w Toruniu" sheetId="19" r:id="rId17"/>
    <sheet name="SO we Włocławku" sheetId="20" r:id="rId18"/>
    <sheet name="Apelacja Katowicka" sheetId="21" r:id="rId19"/>
    <sheet name="SO w Bielsku Białej" sheetId="22" r:id="rId20"/>
    <sheet name="SO w Częstochowie" sheetId="23" r:id="rId21"/>
    <sheet name="SO w Gliwicach" sheetId="24" r:id="rId22"/>
    <sheet name="SO w Katowicach" sheetId="25" r:id="rId23"/>
    <sheet name="Apelacja Krakowska" sheetId="26" r:id="rId24"/>
    <sheet name="SO w Kielcach" sheetId="27" r:id="rId25"/>
    <sheet name="SO w Krakowie" sheetId="28" r:id="rId26"/>
    <sheet name="SO w Nowym Sączu" sheetId="29" r:id="rId27"/>
    <sheet name="SO w Tarnowie" sheetId="30" r:id="rId28"/>
    <sheet name="Apelacja Lubelska" sheetId="31" r:id="rId29"/>
    <sheet name="SO w Lublinie" sheetId="32" r:id="rId30"/>
    <sheet name="SO w Radomiu" sheetId="33" r:id="rId31"/>
    <sheet name="SO w Siedlcach" sheetId="34" r:id="rId32"/>
    <sheet name="SO w Zamościu" sheetId="35" r:id="rId33"/>
    <sheet name="Apelacja Łódzka" sheetId="36" r:id="rId34"/>
    <sheet name="SO w Kaliszu" sheetId="37" r:id="rId35"/>
    <sheet name="SO w Łodzi" sheetId="38" r:id="rId36"/>
    <sheet name="SO w Piotrkowie Tryb." sheetId="39" r:id="rId37"/>
    <sheet name="SO w Płocku" sheetId="40" r:id="rId38"/>
    <sheet name="SO w Sieradzu" sheetId="41" r:id="rId39"/>
    <sheet name="Apelacja Poznańska" sheetId="42" r:id="rId40"/>
    <sheet name="SO w Koninie" sheetId="43" r:id="rId41"/>
    <sheet name="SO w Poznaniu" sheetId="44" r:id="rId42"/>
    <sheet name="SO w Zielonej Górze" sheetId="45" r:id="rId43"/>
    <sheet name="Apelacja Rzeszowska" sheetId="46" r:id="rId44"/>
    <sheet name="SO w Krośnie" sheetId="47" r:id="rId45"/>
    <sheet name="SO w Przemyślu" sheetId="48" r:id="rId46"/>
    <sheet name="SO w Rzeszowie" sheetId="49" r:id="rId47"/>
    <sheet name="SO w Tarnobrzegu" sheetId="50" r:id="rId48"/>
    <sheet name="Apelacja Szczecińska" sheetId="51" r:id="rId49"/>
    <sheet name="SO w Gorzowie Wlkp." sheetId="52" r:id="rId50"/>
    <sheet name="SO w Koszalinie" sheetId="53" r:id="rId51"/>
    <sheet name="SO w Szczecinie" sheetId="54" r:id="rId52"/>
    <sheet name="Apelacja Warszawska" sheetId="55" r:id="rId53"/>
    <sheet name="SO w Warszawie" sheetId="56" r:id="rId54"/>
    <sheet name="SO Warszawa-Praga" sheetId="57" r:id="rId55"/>
    <sheet name="Apelacja Wrocławska" sheetId="58" r:id="rId56"/>
    <sheet name="SO w Jeleniej Górze" sheetId="59" r:id="rId57"/>
    <sheet name="SO w Legnicy" sheetId="60" r:id="rId58"/>
    <sheet name="SO w Opolu" sheetId="61" r:id="rId59"/>
    <sheet name="SO w Świdnicy" sheetId="62" r:id="rId60"/>
    <sheet name="SO we Wrocławiu" sheetId="63" r:id="rId61"/>
    <sheet name="Arkusz1" sheetId="7" state="hidden" r:id="rId62"/>
  </sheets>
  <externalReferences>
    <externalReference r:id="rId63"/>
  </externalReferences>
  <definedNames>
    <definedName name="DF_GRID_1">Ewidencja!$E$25:$S$367</definedName>
    <definedName name="DF_GRID_2" localSheetId="5">Ewidencja SO w [1]Ostrołęce!$E$26:$Q$32</definedName>
    <definedName name="DF_GRID_2" localSheetId="11">Ewidencja SO w [1]Ostrołęce!$E$26:$Q$32</definedName>
    <definedName name="DF_GRID_2" localSheetId="18">Ewidencja SO w [1]Ostrołęce!$E$26:$Q$32</definedName>
    <definedName name="DF_GRID_2" localSheetId="23">Ewidencja SO w [1]Ostrołęce!$E$26:$Q$32</definedName>
    <definedName name="DF_GRID_2" localSheetId="28">Ewidencja SO w [1]Ostrołęce!$E$26:$Q$32</definedName>
    <definedName name="DF_GRID_2" localSheetId="33">Ewidencja SO w [1]Ostrołęce!$E$26:$Q$32</definedName>
    <definedName name="DF_GRID_2" localSheetId="39">Ewidencja SO w [1]Ostrołęce!$E$26:$Q$32</definedName>
    <definedName name="DF_GRID_2" localSheetId="43">Ewidencja SO w [1]Ostrołęce!$E$26:$Q$32</definedName>
    <definedName name="DF_GRID_2" localSheetId="48">Ewidencja SO w [1]Ostrołęce!$E$26:$Q$32</definedName>
    <definedName name="DF_GRID_2" localSheetId="52">Ewidencja SO w [1]Ostrołęce!$E$26:$Q$32</definedName>
    <definedName name="DF_GRID_2" localSheetId="55">Ewidencja SO w [1]Ostrołęce!$E$26:$Q$32</definedName>
    <definedName name="DF_GRID_2" localSheetId="4">Ewidencja SO w [1]Ostrołęce!$E$26:$Q$32</definedName>
    <definedName name="DF_GRID_2" localSheetId="6">Ewidencja SO w [1]Ostrołęce!$E$26:$Q$32</definedName>
    <definedName name="DF_GRID_2" localSheetId="7">Ewidencja SO w [1]Ostrołęce!$E$26:$Q$32</definedName>
    <definedName name="DF_GRID_2" localSheetId="19">Ewidencja SO w [1]Ostrołęce!$E$26:$Q$32</definedName>
    <definedName name="DF_GRID_2" localSheetId="12">Ewidencja SO w [1]Ostrołęce!$E$26:$Q$32</definedName>
    <definedName name="DF_GRID_2" localSheetId="20">Ewidencja SO w [1]Ostrołęce!$E$26:$Q$32</definedName>
    <definedName name="DF_GRID_2" localSheetId="13">Ewidencja SO w [1]Ostrołęce!$E$26:$Q$32</definedName>
    <definedName name="DF_GRID_2" localSheetId="14">Ewidencja SO w [1]Ostrołęce!$E$26:$Q$32</definedName>
    <definedName name="DF_GRID_2" localSheetId="21">Ewidencja SO w [1]Ostrołęce!$E$26:$Q$32</definedName>
    <definedName name="DF_GRID_2" localSheetId="49">Ewidencja SO w [1]Ostrołęce!$E$26:$Q$32</definedName>
    <definedName name="DF_GRID_2" localSheetId="56">Ewidencja SO w [1]Ostrołęce!$E$26:$Q$32</definedName>
    <definedName name="DF_GRID_2" localSheetId="34">Ewidencja SO w [1]Ostrołęce!$E$26:$Q$32</definedName>
    <definedName name="DF_GRID_2" localSheetId="22">Ewidencja SO w [1]Ostrołęce!$E$26:$Q$32</definedName>
    <definedName name="DF_GRID_2" localSheetId="24">Ewidencja SO w [1]Ostrołęce!$E$26:$Q$32</definedName>
    <definedName name="DF_GRID_2" localSheetId="40">Ewidencja SO w [1]Ostrołęce!$E$26:$Q$32</definedName>
    <definedName name="DF_GRID_2" localSheetId="50">Ewidencja SO w [1]Ostrołęce!$E$26:$Q$32</definedName>
    <definedName name="DF_GRID_2" localSheetId="25">Ewidencja SO w [1]Ostrołęce!$E$26:$Q$32</definedName>
    <definedName name="DF_GRID_2" localSheetId="44">Ewidencja SO w [1]Ostrołęce!$E$26:$Q$32</definedName>
    <definedName name="DF_GRID_2" localSheetId="57">Ewidencja SO w [1]Ostrołęce!$E$26:$Q$32</definedName>
    <definedName name="DF_GRID_2" localSheetId="29">Ewidencja SO w [1]Ostrołęce!$E$26:$Q$32</definedName>
    <definedName name="DF_GRID_2" localSheetId="35">Ewidencja SO w [1]Ostrołęce!$E$26:$Q$32</definedName>
    <definedName name="DF_GRID_2" localSheetId="26">Ewidencja SO w [1]Ostrołęce!$E$26:$Q$32</definedName>
    <definedName name="DF_GRID_2" localSheetId="8">Ewidencja SO w [1]Ostrołęce!$E$26:$Q$32</definedName>
    <definedName name="DF_GRID_2" localSheetId="58">Ewidencja SO w [1]Ostrołęce!$E$26:$Q$32</definedName>
    <definedName name="DF_GRID_2" localSheetId="9">Ewidencja SO w [1]Ostrołęce!$E$26:$Q$32</definedName>
    <definedName name="DF_GRID_2" localSheetId="36">Ewidencja SO w [1]Ostrołęce!$E$26:$Q$32</definedName>
    <definedName name="DF_GRID_2" localSheetId="37">Ewidencja SO w [1]Ostrołęce!$E$26:$Q$32</definedName>
    <definedName name="DF_GRID_2" localSheetId="41">Ewidencja SO w [1]Ostrołęce!$E$26:$Q$32</definedName>
    <definedName name="DF_GRID_2" localSheetId="45">Ewidencja SO w [1]Ostrołęce!$E$26:$Q$32</definedName>
    <definedName name="DF_GRID_2" localSheetId="30">Ewidencja SO w [1]Ostrołęce!$E$26:$Q$32</definedName>
    <definedName name="DF_GRID_2" localSheetId="46">Ewidencja SO w [1]Ostrołęce!$E$26:$Q$32</definedName>
    <definedName name="DF_GRID_2" localSheetId="31">Ewidencja SO w [1]Ostrołęce!$E$26:$Q$32</definedName>
    <definedName name="DF_GRID_2" localSheetId="38">Ewidencja SO w [1]Ostrołęce!$E$26:$Q$32</definedName>
    <definedName name="DF_GRID_2" localSheetId="15">Ewidencja SO w [1]Ostrołęce!$E$26:$Q$32</definedName>
    <definedName name="DF_GRID_2" localSheetId="10">Ewidencja SO w [1]Ostrołęce!$E$26:$Q$32</definedName>
    <definedName name="DF_GRID_2" localSheetId="51">Ewidencja SO w [1]Ostrołęce!$E$26:$Q$32</definedName>
    <definedName name="DF_GRID_2" localSheetId="59">Ewidencja SO w [1]Ostrołęce!$E$26:$Q$32</definedName>
    <definedName name="DF_GRID_2" localSheetId="47">Ewidencja SO w [1]Ostrołęce!$E$26:$Q$32</definedName>
    <definedName name="DF_GRID_2" localSheetId="27">Ewidencja SO w [1]Ostrołęce!$E$26:$Q$32</definedName>
    <definedName name="DF_GRID_2" localSheetId="16">Ewidencja SO w [1]Ostrołęce!$E$26:$Q$32</definedName>
    <definedName name="DF_GRID_2" localSheetId="53">Ewidencja SO w [1]Ostrołęce!$E$26:$Q$32</definedName>
    <definedName name="DF_GRID_2" localSheetId="32">Ewidencja SO w [1]Ostrołęce!$E$26:$Q$32</definedName>
    <definedName name="DF_GRID_2" localSheetId="42">Ewidencja SO w [1]Ostrołęce!$E$26:$Q$32</definedName>
    <definedName name="DF_GRID_2" localSheetId="54">Ewidencja SO w [1]Ostrołęce!$E$26:$Q$32</definedName>
    <definedName name="DF_GRID_2" localSheetId="17">Ewidencja SO w [1]Ostrołęce!$E$26:$Q$32</definedName>
    <definedName name="DF_GRID_2" localSheetId="60">Ewidencja SO w [1]Ostrołęce!$E$26:$Q$32</definedName>
    <definedName name="DF_GRID_2">Ewidencja SO w [1]Ostrołęce!$E$26:$Q$32</definedName>
    <definedName name="_xlnm.Print_Area" localSheetId="5">'Apelacja Białostocka'!$E$15:$Q$31</definedName>
    <definedName name="_xlnm.Print_Area" localSheetId="11">'Apelacja Gdańska'!$E$15:$Q$31</definedName>
    <definedName name="_xlnm.Print_Area" localSheetId="18">'Apelacja Katowicka'!$E$15:$Q$31</definedName>
    <definedName name="_xlnm.Print_Area" localSheetId="23">'Apelacja Krakowska'!$E$15:$Q$31</definedName>
    <definedName name="_xlnm.Print_Area" localSheetId="28">'Apelacja Lubelska'!$E$15:$Q$31</definedName>
    <definedName name="_xlnm.Print_Area" localSheetId="33">'Apelacja Łódzka'!$E$15:$Q$31</definedName>
    <definedName name="_xlnm.Print_Area" localSheetId="39">'Apelacja Poznańska'!$E$15:$Q$31</definedName>
    <definedName name="_xlnm.Print_Area" localSheetId="43">'Apelacja Rzeszowska'!$E$15:$Q$31</definedName>
    <definedName name="_xlnm.Print_Area" localSheetId="48">'Apelacja Szczecińska'!$E$15:$Q$31</definedName>
    <definedName name="_xlnm.Print_Area" localSheetId="52">'Apelacja Warszawska'!$E$15:$Q$31</definedName>
    <definedName name="_xlnm.Print_Area" localSheetId="55">'Apelacja Wrocławska'!$E$15:$Q$31</definedName>
    <definedName name="_xlnm.Print_Area" localSheetId="1">Ewidencja!$E$15:$Q$31</definedName>
    <definedName name="_xlnm.Print_Area" localSheetId="4">POLSKA!$E$15:$Q$31</definedName>
    <definedName name="_xlnm.Print_Area" localSheetId="6">'SO Białystok'!$E$15:$Q$31</definedName>
    <definedName name="_xlnm.Print_Area" localSheetId="7">'SO Łomży'!$E$15:$Q$31</definedName>
    <definedName name="_xlnm.Print_Area" localSheetId="19">'SO w Bielsku Białej'!$E$15:$Q$31</definedName>
    <definedName name="_xlnm.Print_Area" localSheetId="12">'SO w Bydgoszczy'!$E$15:$Q$31</definedName>
    <definedName name="_xlnm.Print_Area" localSheetId="20">'SO w Częstochowie'!$E$15:$Q$31</definedName>
    <definedName name="_xlnm.Print_Area" localSheetId="13">'SO w Elblągu '!$E$15:$Q$31</definedName>
    <definedName name="_xlnm.Print_Area" localSheetId="14">'SO w Gdańsku'!$E$15:$Q$31</definedName>
    <definedName name="_xlnm.Print_Area" localSheetId="21">'SO w Gliwicach'!$E$15:$Q$31</definedName>
    <definedName name="_xlnm.Print_Area" localSheetId="49">'SO w Gorzowie Wlkp.'!$E$15:$Q$31</definedName>
    <definedName name="_xlnm.Print_Area" localSheetId="56">'SO w Jeleniej Górze'!$E$15:$Q$31</definedName>
    <definedName name="_xlnm.Print_Area" localSheetId="34">'SO w Kaliszu'!$E$15:$Q$31</definedName>
    <definedName name="_xlnm.Print_Area" localSheetId="22">'SO w Katowicach'!$E$15:$Q$31</definedName>
    <definedName name="_xlnm.Print_Area" localSheetId="24">'SO w Kielcach'!$E$15:$Q$31</definedName>
    <definedName name="_xlnm.Print_Area" localSheetId="40">'SO w Koninie'!$E$15:$Q$31</definedName>
    <definedName name="_xlnm.Print_Area" localSheetId="50">'SO w Koszalinie'!$E$15:$Q$31</definedName>
    <definedName name="_xlnm.Print_Area" localSheetId="25">'SO w Krakowie'!$E$15:$Q$31</definedName>
    <definedName name="_xlnm.Print_Area" localSheetId="44">'SO w Krośnie'!$E$15:$Q$31</definedName>
    <definedName name="_xlnm.Print_Area" localSheetId="57">'SO w Legnicy'!$E$15:$Q$31</definedName>
    <definedName name="_xlnm.Print_Area" localSheetId="29">'SO w Lublinie'!$E$15:$Q$31</definedName>
    <definedName name="_xlnm.Print_Area" localSheetId="35">'SO w Łodzi'!$E$15:$Q$31</definedName>
    <definedName name="_xlnm.Print_Area" localSheetId="26">'SO w Nowym Sączu'!$E$15:$Q$31</definedName>
    <definedName name="_xlnm.Print_Area" localSheetId="8">'SO w Olsztynie'!$E$15:$Q$31</definedName>
    <definedName name="_xlnm.Print_Area" localSheetId="58">'SO w Opolu'!$E$15:$Q$31</definedName>
    <definedName name="_xlnm.Print_Area" localSheetId="9">'SO w Ostrołęce'!$E$15:$Q$31</definedName>
    <definedName name="_xlnm.Print_Area" localSheetId="36">'SO w Piotrkowie Tryb.'!$E$15:$Q$31</definedName>
    <definedName name="_xlnm.Print_Area" localSheetId="37">'SO w Płocku'!$E$15:$Q$31</definedName>
    <definedName name="_xlnm.Print_Area" localSheetId="41">'SO w Poznaniu'!$E$15:$Q$31</definedName>
    <definedName name="_xlnm.Print_Area" localSheetId="45">'SO w Przemyślu'!$E$15:$Q$31</definedName>
    <definedName name="_xlnm.Print_Area" localSheetId="30">'SO w Radomiu'!$E$15:$Q$31</definedName>
    <definedName name="_xlnm.Print_Area" localSheetId="46">'SO w Rzeszowie'!$E$15:$Q$31</definedName>
    <definedName name="_xlnm.Print_Area" localSheetId="31">'SO w Siedlcach'!$E$15:$Q$31</definedName>
    <definedName name="_xlnm.Print_Area" localSheetId="38">'SO w Sieradzu'!$E$15:$Q$31</definedName>
    <definedName name="_xlnm.Print_Area" localSheetId="15">'SO w Słupsku'!$E$15:$Q$31</definedName>
    <definedName name="_xlnm.Print_Area" localSheetId="10">'SO w Suwałkach'!$E$15:$Q$31</definedName>
    <definedName name="_xlnm.Print_Area" localSheetId="51">'SO w Szczecinie'!$E$15:$Q$31</definedName>
    <definedName name="_xlnm.Print_Area" localSheetId="59">'SO w Świdnicy'!$E$15:$Q$31</definedName>
    <definedName name="_xlnm.Print_Area" localSheetId="47">'SO w Tarnobrzegu'!$E$15:$Q$31</definedName>
    <definedName name="_xlnm.Print_Area" localSheetId="27">'SO w Tarnowie'!$E$15:$Q$31</definedName>
    <definedName name="_xlnm.Print_Area" localSheetId="16">'SO w Toruniu'!$E$15:$Q$31</definedName>
    <definedName name="_xlnm.Print_Area" localSheetId="53">'SO w Warszawie'!$E$15:$Q$31</definedName>
    <definedName name="_xlnm.Print_Area" localSheetId="32">'SO w Zamościu'!$E$15:$Q$31</definedName>
    <definedName name="_xlnm.Print_Area" localSheetId="42">'SO w Zielonej Górze'!$E$15:$Q$31</definedName>
    <definedName name="_xlnm.Print_Area" localSheetId="54">'SO Warszawa-Praga'!$E$15:$Q$31</definedName>
    <definedName name="_xlnm.Print_Area" localSheetId="17">'SO we Włocławku'!$E$15:$Q$31</definedName>
    <definedName name="_xlnm.Print_Area" localSheetId="60">'SO we Wrocławiu'!$E$15:$Q$31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5">'Apelacja Białostocka'!$E:$E,'Apelacja Białostocka'!$19:$21</definedName>
    <definedName name="_xlnm.Print_Titles" localSheetId="11">'Apelacja Gdańska'!$E:$E,'Apelacja Gdańska'!$19:$21</definedName>
    <definedName name="_xlnm.Print_Titles" localSheetId="18">'Apelacja Katowicka'!$E:$E,'Apelacja Katowicka'!$19:$21</definedName>
    <definedName name="_xlnm.Print_Titles" localSheetId="23">'Apelacja Krakowska'!$E:$E,'Apelacja Krakowska'!$19:$21</definedName>
    <definedName name="_xlnm.Print_Titles" localSheetId="28">'Apelacja Lubelska'!$E:$E,'Apelacja Lubelska'!$19:$21</definedName>
    <definedName name="_xlnm.Print_Titles" localSheetId="33">'Apelacja Łódzka'!$E:$E,'Apelacja Łódzka'!$19:$21</definedName>
    <definedName name="_xlnm.Print_Titles" localSheetId="39">'Apelacja Poznańska'!$E:$E,'Apelacja Poznańska'!$19:$21</definedName>
    <definedName name="_xlnm.Print_Titles" localSheetId="43">'Apelacja Rzeszowska'!$E:$E,'Apelacja Rzeszowska'!$19:$21</definedName>
    <definedName name="_xlnm.Print_Titles" localSheetId="48">'Apelacja Szczecińska'!$E:$E,'Apelacja Szczecińska'!$19:$21</definedName>
    <definedName name="_xlnm.Print_Titles" localSheetId="52">'Apelacja Warszawska'!$E:$E,'Apelacja Warszawska'!$19:$21</definedName>
    <definedName name="_xlnm.Print_Titles" localSheetId="55">'Apelacja Wrocławska'!$E:$E,'Apelacja Wrocławska'!$19:$21</definedName>
    <definedName name="_xlnm.Print_Titles" localSheetId="1">Ewidencja!$E:$E,Ewidencja!$19:$21</definedName>
    <definedName name="_xlnm.Print_Titles" localSheetId="4">POLSKA!$E:$E,POLSKA!$19:$21</definedName>
    <definedName name="_xlnm.Print_Titles" localSheetId="6">'SO Białystok'!$E:$E,'SO Białystok'!$19:$21</definedName>
    <definedName name="_xlnm.Print_Titles" localSheetId="7">'SO Łomży'!$E:$E,'SO Łomży'!$19:$21</definedName>
    <definedName name="_xlnm.Print_Titles" localSheetId="19">'SO w Bielsku Białej'!$E:$E,'SO w Bielsku Białej'!$19:$21</definedName>
    <definedName name="_xlnm.Print_Titles" localSheetId="12">'SO w Bydgoszczy'!$E:$E,'SO w Bydgoszczy'!$19:$21</definedName>
    <definedName name="_xlnm.Print_Titles" localSheetId="20">'SO w Częstochowie'!$E:$E,'SO w Częstochowie'!$19:$21</definedName>
    <definedName name="_xlnm.Print_Titles" localSheetId="13">'SO w Elblągu '!$E:$E,'SO w Elblągu '!$19:$21</definedName>
    <definedName name="_xlnm.Print_Titles" localSheetId="14">'SO w Gdańsku'!$E:$E,'SO w Gdańsku'!$19:$21</definedName>
    <definedName name="_xlnm.Print_Titles" localSheetId="21">'SO w Gliwicach'!$E:$E,'SO w Gliwicach'!$19:$21</definedName>
    <definedName name="_xlnm.Print_Titles" localSheetId="49">'SO w Gorzowie Wlkp.'!$E:$E,'SO w Gorzowie Wlkp.'!$19:$21</definedName>
    <definedName name="_xlnm.Print_Titles" localSheetId="56">'SO w Jeleniej Górze'!$E:$E,'SO w Jeleniej Górze'!$19:$21</definedName>
    <definedName name="_xlnm.Print_Titles" localSheetId="34">'SO w Kaliszu'!$E:$E,'SO w Kaliszu'!$19:$21</definedName>
    <definedName name="_xlnm.Print_Titles" localSheetId="22">'SO w Katowicach'!$E:$E,'SO w Katowicach'!$19:$21</definedName>
    <definedName name="_xlnm.Print_Titles" localSheetId="24">'SO w Kielcach'!$E:$E,'SO w Kielcach'!$19:$21</definedName>
    <definedName name="_xlnm.Print_Titles" localSheetId="40">'SO w Koninie'!$E:$E,'SO w Koninie'!$19:$21</definedName>
    <definedName name="_xlnm.Print_Titles" localSheetId="50">'SO w Koszalinie'!$E:$E,'SO w Koszalinie'!$19:$21</definedName>
    <definedName name="_xlnm.Print_Titles" localSheetId="25">'SO w Krakowie'!$E:$E,'SO w Krakowie'!$19:$21</definedName>
    <definedName name="_xlnm.Print_Titles" localSheetId="44">'SO w Krośnie'!$E:$E,'SO w Krośnie'!$19:$21</definedName>
    <definedName name="_xlnm.Print_Titles" localSheetId="57">'SO w Legnicy'!$E:$E,'SO w Legnicy'!$19:$21</definedName>
    <definedName name="_xlnm.Print_Titles" localSheetId="29">'SO w Lublinie'!$E:$E,'SO w Lublinie'!$19:$21</definedName>
    <definedName name="_xlnm.Print_Titles" localSheetId="35">'SO w Łodzi'!$E:$E,'SO w Łodzi'!$19:$21</definedName>
    <definedName name="_xlnm.Print_Titles" localSheetId="26">'SO w Nowym Sączu'!$E:$E,'SO w Nowym Sączu'!$19:$21</definedName>
    <definedName name="_xlnm.Print_Titles" localSheetId="8">'SO w Olsztynie'!$E:$E,'SO w Olsztynie'!$19:$21</definedName>
    <definedName name="_xlnm.Print_Titles" localSheetId="58">'SO w Opolu'!$E:$E,'SO w Opolu'!$19:$21</definedName>
    <definedName name="_xlnm.Print_Titles" localSheetId="9">'SO w Ostrołęce'!$E:$E,'SO w Ostrołęce'!$19:$21</definedName>
    <definedName name="_xlnm.Print_Titles" localSheetId="36">'SO w Piotrkowie Tryb.'!$E:$E,'SO w Piotrkowie Tryb.'!$19:$21</definedName>
    <definedName name="_xlnm.Print_Titles" localSheetId="37">'SO w Płocku'!$E:$E,'SO w Płocku'!$19:$21</definedName>
    <definedName name="_xlnm.Print_Titles" localSheetId="41">'SO w Poznaniu'!$E:$E,'SO w Poznaniu'!$19:$21</definedName>
    <definedName name="_xlnm.Print_Titles" localSheetId="45">'SO w Przemyślu'!$E:$E,'SO w Przemyślu'!$19:$21</definedName>
    <definedName name="_xlnm.Print_Titles" localSheetId="30">'SO w Radomiu'!$E:$E,'SO w Radomiu'!$19:$21</definedName>
    <definedName name="_xlnm.Print_Titles" localSheetId="46">'SO w Rzeszowie'!$E:$E,'SO w Rzeszowie'!$19:$21</definedName>
    <definedName name="_xlnm.Print_Titles" localSheetId="31">'SO w Siedlcach'!$E:$E,'SO w Siedlcach'!$19:$21</definedName>
    <definedName name="_xlnm.Print_Titles" localSheetId="38">'SO w Sieradzu'!$E:$E,'SO w Sieradzu'!$19:$21</definedName>
    <definedName name="_xlnm.Print_Titles" localSheetId="15">'SO w Słupsku'!$E:$E,'SO w Słupsku'!$19:$21</definedName>
    <definedName name="_xlnm.Print_Titles" localSheetId="10">'SO w Suwałkach'!$E:$E,'SO w Suwałkach'!$19:$21</definedName>
    <definedName name="_xlnm.Print_Titles" localSheetId="51">'SO w Szczecinie'!$E:$E,'SO w Szczecinie'!$19:$21</definedName>
    <definedName name="_xlnm.Print_Titles" localSheetId="59">'SO w Świdnicy'!$E:$E,'SO w Świdnicy'!$19:$21</definedName>
    <definedName name="_xlnm.Print_Titles" localSheetId="47">'SO w Tarnobrzegu'!$E:$E,'SO w Tarnobrzegu'!$19:$21</definedName>
    <definedName name="_xlnm.Print_Titles" localSheetId="27">'SO w Tarnowie'!$E:$E,'SO w Tarnowie'!$19:$21</definedName>
    <definedName name="_xlnm.Print_Titles" localSheetId="16">'SO w Toruniu'!$E:$E,'SO w Toruniu'!$19:$21</definedName>
    <definedName name="_xlnm.Print_Titles" localSheetId="53">'SO w Warszawie'!$E:$E,'SO w Warszawie'!$19:$21</definedName>
    <definedName name="_xlnm.Print_Titles" localSheetId="32">'SO w Zamościu'!$E:$E,'SO w Zamościu'!$19:$21</definedName>
    <definedName name="_xlnm.Print_Titles" localSheetId="42">'SO w Zielonej Górze'!$E:$E,'SO w Zielonej Górze'!$19:$21</definedName>
    <definedName name="_xlnm.Print_Titles" localSheetId="54">'SO Warszawa-Praga'!$E:$E,'SO Warszawa-Praga'!$19:$21</definedName>
    <definedName name="_xlnm.Print_Titles" localSheetId="17">'SO we Włocławku'!$E:$E,'SO we Włocławku'!$19:$21</definedName>
    <definedName name="_xlnm.Print_Titles" localSheetId="60">'SO we Wrocławiu'!$E:$E,'SO we Wrocławiu'!$19:$21</definedName>
    <definedName name="Z_6D7D74B5_170D_41EC_B332_FE12C08F0CB0_.wvu.Cols" localSheetId="5" hidden="1">'Apelacja Białostocka'!$C:$D</definedName>
    <definedName name="Z_6D7D74B5_170D_41EC_B332_FE12C08F0CB0_.wvu.Cols" localSheetId="11" hidden="1">'Apelacja Gdańska'!$C:$D</definedName>
    <definedName name="Z_6D7D74B5_170D_41EC_B332_FE12C08F0CB0_.wvu.Cols" localSheetId="18" hidden="1">'Apelacja Katowicka'!$C:$D</definedName>
    <definedName name="Z_6D7D74B5_170D_41EC_B332_FE12C08F0CB0_.wvu.Cols" localSheetId="23" hidden="1">'Apelacja Krakowska'!$C:$D</definedName>
    <definedName name="Z_6D7D74B5_170D_41EC_B332_FE12C08F0CB0_.wvu.Cols" localSheetId="28" hidden="1">'Apelacja Lubelska'!$C:$D</definedName>
    <definedName name="Z_6D7D74B5_170D_41EC_B332_FE12C08F0CB0_.wvu.Cols" localSheetId="33" hidden="1">'Apelacja Łódzka'!$C:$D</definedName>
    <definedName name="Z_6D7D74B5_170D_41EC_B332_FE12C08F0CB0_.wvu.Cols" localSheetId="39" hidden="1">'Apelacja Poznańska'!$C:$D</definedName>
    <definedName name="Z_6D7D74B5_170D_41EC_B332_FE12C08F0CB0_.wvu.Cols" localSheetId="43" hidden="1">'Apelacja Rzeszowska'!$C:$D</definedName>
    <definedName name="Z_6D7D74B5_170D_41EC_B332_FE12C08F0CB0_.wvu.Cols" localSheetId="48" hidden="1">'Apelacja Szczecińska'!$C:$D</definedName>
    <definedName name="Z_6D7D74B5_170D_41EC_B332_FE12C08F0CB0_.wvu.Cols" localSheetId="52" hidden="1">'Apelacja Warszawska'!$C:$D</definedName>
    <definedName name="Z_6D7D74B5_170D_41EC_B332_FE12C08F0CB0_.wvu.Cols" localSheetId="55" hidden="1">'Apelacja Wrocławska'!$C:$D</definedName>
    <definedName name="Z_6D7D74B5_170D_41EC_B332_FE12C08F0CB0_.wvu.Cols" localSheetId="1" hidden="1">Ewidencja!$C:$D</definedName>
    <definedName name="Z_6D7D74B5_170D_41EC_B332_FE12C08F0CB0_.wvu.Cols" localSheetId="2" hidden="1">Graph!$C:$D</definedName>
    <definedName name="Z_6D7D74B5_170D_41EC_B332_FE12C08F0CB0_.wvu.Cols" localSheetId="4" hidden="1">POLSKA!$C:$D</definedName>
    <definedName name="Z_6D7D74B5_170D_41EC_B332_FE12C08F0CB0_.wvu.Cols" localSheetId="6" hidden="1">'SO Białystok'!$C:$D</definedName>
    <definedName name="Z_6D7D74B5_170D_41EC_B332_FE12C08F0CB0_.wvu.Cols" localSheetId="7" hidden="1">'SO Łomży'!$C:$D</definedName>
    <definedName name="Z_6D7D74B5_170D_41EC_B332_FE12C08F0CB0_.wvu.Cols" localSheetId="19" hidden="1">'SO w Bielsku Białej'!$C:$D</definedName>
    <definedName name="Z_6D7D74B5_170D_41EC_B332_FE12C08F0CB0_.wvu.Cols" localSheetId="12" hidden="1">'SO w Bydgoszczy'!$C:$D</definedName>
    <definedName name="Z_6D7D74B5_170D_41EC_B332_FE12C08F0CB0_.wvu.Cols" localSheetId="20" hidden="1">'SO w Częstochowie'!$C:$D</definedName>
    <definedName name="Z_6D7D74B5_170D_41EC_B332_FE12C08F0CB0_.wvu.Cols" localSheetId="13" hidden="1">'SO w Elblągu '!$C:$D</definedName>
    <definedName name="Z_6D7D74B5_170D_41EC_B332_FE12C08F0CB0_.wvu.Cols" localSheetId="14" hidden="1">'SO w Gdańsku'!$C:$D</definedName>
    <definedName name="Z_6D7D74B5_170D_41EC_B332_FE12C08F0CB0_.wvu.Cols" localSheetId="21" hidden="1">'SO w Gliwicach'!$C:$D</definedName>
    <definedName name="Z_6D7D74B5_170D_41EC_B332_FE12C08F0CB0_.wvu.Cols" localSheetId="49" hidden="1">'SO w Gorzowie Wlkp.'!$C:$D</definedName>
    <definedName name="Z_6D7D74B5_170D_41EC_B332_FE12C08F0CB0_.wvu.Cols" localSheetId="56" hidden="1">'SO w Jeleniej Górze'!$C:$D</definedName>
    <definedName name="Z_6D7D74B5_170D_41EC_B332_FE12C08F0CB0_.wvu.Cols" localSheetId="34" hidden="1">'SO w Kaliszu'!$C:$D</definedName>
    <definedName name="Z_6D7D74B5_170D_41EC_B332_FE12C08F0CB0_.wvu.Cols" localSheetId="22" hidden="1">'SO w Katowicach'!$C:$D</definedName>
    <definedName name="Z_6D7D74B5_170D_41EC_B332_FE12C08F0CB0_.wvu.Cols" localSheetId="24" hidden="1">'SO w Kielcach'!$C:$D</definedName>
    <definedName name="Z_6D7D74B5_170D_41EC_B332_FE12C08F0CB0_.wvu.Cols" localSheetId="40" hidden="1">'SO w Koninie'!$C:$D</definedName>
    <definedName name="Z_6D7D74B5_170D_41EC_B332_FE12C08F0CB0_.wvu.Cols" localSheetId="50" hidden="1">'SO w Koszalinie'!$C:$D</definedName>
    <definedName name="Z_6D7D74B5_170D_41EC_B332_FE12C08F0CB0_.wvu.Cols" localSheetId="25" hidden="1">'SO w Krakowie'!$C:$D</definedName>
    <definedName name="Z_6D7D74B5_170D_41EC_B332_FE12C08F0CB0_.wvu.Cols" localSheetId="44" hidden="1">'SO w Krośnie'!$C:$D</definedName>
    <definedName name="Z_6D7D74B5_170D_41EC_B332_FE12C08F0CB0_.wvu.Cols" localSheetId="57" hidden="1">'SO w Legnicy'!$C:$D</definedName>
    <definedName name="Z_6D7D74B5_170D_41EC_B332_FE12C08F0CB0_.wvu.Cols" localSheetId="29" hidden="1">'SO w Lublinie'!$C:$D</definedName>
    <definedName name="Z_6D7D74B5_170D_41EC_B332_FE12C08F0CB0_.wvu.Cols" localSheetId="35" hidden="1">'SO w Łodzi'!$C:$D</definedName>
    <definedName name="Z_6D7D74B5_170D_41EC_B332_FE12C08F0CB0_.wvu.Cols" localSheetId="26" hidden="1">'SO w Nowym Sączu'!$C:$D</definedName>
    <definedName name="Z_6D7D74B5_170D_41EC_B332_FE12C08F0CB0_.wvu.Cols" localSheetId="8" hidden="1">'SO w Olsztynie'!$C:$D</definedName>
    <definedName name="Z_6D7D74B5_170D_41EC_B332_FE12C08F0CB0_.wvu.Cols" localSheetId="58" hidden="1">'SO w Opolu'!$C:$D</definedName>
    <definedName name="Z_6D7D74B5_170D_41EC_B332_FE12C08F0CB0_.wvu.Cols" localSheetId="9" hidden="1">'SO w Ostrołęce'!$C:$D</definedName>
    <definedName name="Z_6D7D74B5_170D_41EC_B332_FE12C08F0CB0_.wvu.Cols" localSheetId="36" hidden="1">'SO w Piotrkowie Tryb.'!$C:$D</definedName>
    <definedName name="Z_6D7D74B5_170D_41EC_B332_FE12C08F0CB0_.wvu.Cols" localSheetId="37" hidden="1">'SO w Płocku'!$C:$D</definedName>
    <definedName name="Z_6D7D74B5_170D_41EC_B332_FE12C08F0CB0_.wvu.Cols" localSheetId="41" hidden="1">'SO w Poznaniu'!$C:$D</definedName>
    <definedName name="Z_6D7D74B5_170D_41EC_B332_FE12C08F0CB0_.wvu.Cols" localSheetId="45" hidden="1">'SO w Przemyślu'!$C:$D</definedName>
    <definedName name="Z_6D7D74B5_170D_41EC_B332_FE12C08F0CB0_.wvu.Cols" localSheetId="30" hidden="1">'SO w Radomiu'!$C:$D</definedName>
    <definedName name="Z_6D7D74B5_170D_41EC_B332_FE12C08F0CB0_.wvu.Cols" localSheetId="46" hidden="1">'SO w Rzeszowie'!$C:$D</definedName>
    <definedName name="Z_6D7D74B5_170D_41EC_B332_FE12C08F0CB0_.wvu.Cols" localSheetId="31" hidden="1">'SO w Siedlcach'!$C:$D</definedName>
    <definedName name="Z_6D7D74B5_170D_41EC_B332_FE12C08F0CB0_.wvu.Cols" localSheetId="38" hidden="1">'SO w Sieradzu'!$C:$D</definedName>
    <definedName name="Z_6D7D74B5_170D_41EC_B332_FE12C08F0CB0_.wvu.Cols" localSheetId="15" hidden="1">'SO w Słupsku'!$C:$D</definedName>
    <definedName name="Z_6D7D74B5_170D_41EC_B332_FE12C08F0CB0_.wvu.Cols" localSheetId="10" hidden="1">'SO w Suwałkach'!$C:$D</definedName>
    <definedName name="Z_6D7D74B5_170D_41EC_B332_FE12C08F0CB0_.wvu.Cols" localSheetId="51" hidden="1">'SO w Szczecinie'!$C:$D</definedName>
    <definedName name="Z_6D7D74B5_170D_41EC_B332_FE12C08F0CB0_.wvu.Cols" localSheetId="59" hidden="1">'SO w Świdnicy'!$C:$D</definedName>
    <definedName name="Z_6D7D74B5_170D_41EC_B332_FE12C08F0CB0_.wvu.Cols" localSheetId="47" hidden="1">'SO w Tarnobrzegu'!$C:$D</definedName>
    <definedName name="Z_6D7D74B5_170D_41EC_B332_FE12C08F0CB0_.wvu.Cols" localSheetId="27" hidden="1">'SO w Tarnowie'!$C:$D</definedName>
    <definedName name="Z_6D7D74B5_170D_41EC_B332_FE12C08F0CB0_.wvu.Cols" localSheetId="16" hidden="1">'SO w Toruniu'!$C:$D</definedName>
    <definedName name="Z_6D7D74B5_170D_41EC_B332_FE12C08F0CB0_.wvu.Cols" localSheetId="53" hidden="1">'SO w Warszawie'!$C:$D</definedName>
    <definedName name="Z_6D7D74B5_170D_41EC_B332_FE12C08F0CB0_.wvu.Cols" localSheetId="32" hidden="1">'SO w Zamościu'!$C:$D</definedName>
    <definedName name="Z_6D7D74B5_170D_41EC_B332_FE12C08F0CB0_.wvu.Cols" localSheetId="42" hidden="1">'SO w Zielonej Górze'!$C:$D</definedName>
    <definedName name="Z_6D7D74B5_170D_41EC_B332_FE12C08F0CB0_.wvu.Cols" localSheetId="54" hidden="1">'SO Warszawa-Praga'!$C:$D</definedName>
    <definedName name="Z_6D7D74B5_170D_41EC_B332_FE12C08F0CB0_.wvu.Cols" localSheetId="17" hidden="1">'SO we Włocławku'!$C:$D</definedName>
    <definedName name="Z_6D7D74B5_170D_41EC_B332_FE12C08F0CB0_.wvu.Cols" localSheetId="60" hidden="1">'SO we Wrocławiu'!$C:$D</definedName>
    <definedName name="Z_6D7D74B5_170D_41EC_B332_FE12C08F0CB0_.wvu.PrintArea" localSheetId="5" hidden="1">'Apelacja Białostocka'!$A$14:$M$36</definedName>
    <definedName name="Z_6D7D74B5_170D_41EC_B332_FE12C08F0CB0_.wvu.PrintArea" localSheetId="11" hidden="1">'Apelacja Gdańska'!$A$14:$M$36</definedName>
    <definedName name="Z_6D7D74B5_170D_41EC_B332_FE12C08F0CB0_.wvu.PrintArea" localSheetId="18" hidden="1">'Apelacja Katowicka'!$A$14:$M$36</definedName>
    <definedName name="Z_6D7D74B5_170D_41EC_B332_FE12C08F0CB0_.wvu.PrintArea" localSheetId="23" hidden="1">'Apelacja Krakowska'!$A$14:$M$36</definedName>
    <definedName name="Z_6D7D74B5_170D_41EC_B332_FE12C08F0CB0_.wvu.PrintArea" localSheetId="28" hidden="1">'Apelacja Lubelska'!$A$14:$M$36</definedName>
    <definedName name="Z_6D7D74B5_170D_41EC_B332_FE12C08F0CB0_.wvu.PrintArea" localSheetId="33" hidden="1">'Apelacja Łódzka'!$A$14:$M$36</definedName>
    <definedName name="Z_6D7D74B5_170D_41EC_B332_FE12C08F0CB0_.wvu.PrintArea" localSheetId="39" hidden="1">'Apelacja Poznańska'!$A$14:$M$36</definedName>
    <definedName name="Z_6D7D74B5_170D_41EC_B332_FE12C08F0CB0_.wvu.PrintArea" localSheetId="43" hidden="1">'Apelacja Rzeszowska'!$A$14:$M$36</definedName>
    <definedName name="Z_6D7D74B5_170D_41EC_B332_FE12C08F0CB0_.wvu.PrintArea" localSheetId="48" hidden="1">'Apelacja Szczecińska'!$A$14:$M$36</definedName>
    <definedName name="Z_6D7D74B5_170D_41EC_B332_FE12C08F0CB0_.wvu.PrintArea" localSheetId="52" hidden="1">'Apelacja Warszawska'!$A$14:$M$36</definedName>
    <definedName name="Z_6D7D74B5_170D_41EC_B332_FE12C08F0CB0_.wvu.PrintArea" localSheetId="55" hidden="1">'Apelacja Wrocławska'!$A$14:$M$36</definedName>
    <definedName name="Z_6D7D74B5_170D_41EC_B332_FE12C08F0CB0_.wvu.PrintArea" localSheetId="1" hidden="1">Ewidencja!$A$14:$M$36</definedName>
    <definedName name="Z_6D7D74B5_170D_41EC_B332_FE12C08F0CB0_.wvu.PrintArea" localSheetId="4" hidden="1">POLSKA!$A$14:$M$36</definedName>
    <definedName name="Z_6D7D74B5_170D_41EC_B332_FE12C08F0CB0_.wvu.PrintArea" localSheetId="6" hidden="1">'SO Białystok'!$A$14:$M$36</definedName>
    <definedName name="Z_6D7D74B5_170D_41EC_B332_FE12C08F0CB0_.wvu.PrintArea" localSheetId="7" hidden="1">'SO Łomży'!$A$14:$M$36</definedName>
    <definedName name="Z_6D7D74B5_170D_41EC_B332_FE12C08F0CB0_.wvu.PrintArea" localSheetId="19" hidden="1">'SO w Bielsku Białej'!$A$14:$M$36</definedName>
    <definedName name="Z_6D7D74B5_170D_41EC_B332_FE12C08F0CB0_.wvu.PrintArea" localSheetId="12" hidden="1">'SO w Bydgoszczy'!$A$14:$M$36</definedName>
    <definedName name="Z_6D7D74B5_170D_41EC_B332_FE12C08F0CB0_.wvu.PrintArea" localSheetId="20" hidden="1">'SO w Częstochowie'!$A$14:$M$36</definedName>
    <definedName name="Z_6D7D74B5_170D_41EC_B332_FE12C08F0CB0_.wvu.PrintArea" localSheetId="13" hidden="1">'SO w Elblągu '!$A$14:$M$36</definedName>
    <definedName name="Z_6D7D74B5_170D_41EC_B332_FE12C08F0CB0_.wvu.PrintArea" localSheetId="14" hidden="1">'SO w Gdańsku'!$A$14:$M$36</definedName>
    <definedName name="Z_6D7D74B5_170D_41EC_B332_FE12C08F0CB0_.wvu.PrintArea" localSheetId="21" hidden="1">'SO w Gliwicach'!$A$14:$M$36</definedName>
    <definedName name="Z_6D7D74B5_170D_41EC_B332_FE12C08F0CB0_.wvu.PrintArea" localSheetId="49" hidden="1">'SO w Gorzowie Wlkp.'!$A$14:$M$36</definedName>
    <definedName name="Z_6D7D74B5_170D_41EC_B332_FE12C08F0CB0_.wvu.PrintArea" localSheetId="56" hidden="1">'SO w Jeleniej Górze'!$A$14:$M$36</definedName>
    <definedName name="Z_6D7D74B5_170D_41EC_B332_FE12C08F0CB0_.wvu.PrintArea" localSheetId="34" hidden="1">'SO w Kaliszu'!$A$14:$M$36</definedName>
    <definedName name="Z_6D7D74B5_170D_41EC_B332_FE12C08F0CB0_.wvu.PrintArea" localSheetId="22" hidden="1">'SO w Katowicach'!$A$14:$M$36</definedName>
    <definedName name="Z_6D7D74B5_170D_41EC_B332_FE12C08F0CB0_.wvu.PrintArea" localSheetId="24" hidden="1">'SO w Kielcach'!$A$14:$M$36</definedName>
    <definedName name="Z_6D7D74B5_170D_41EC_B332_FE12C08F0CB0_.wvu.PrintArea" localSheetId="40" hidden="1">'SO w Koninie'!$A$14:$M$36</definedName>
    <definedName name="Z_6D7D74B5_170D_41EC_B332_FE12C08F0CB0_.wvu.PrintArea" localSheetId="50" hidden="1">'SO w Koszalinie'!$A$14:$M$36</definedName>
    <definedName name="Z_6D7D74B5_170D_41EC_B332_FE12C08F0CB0_.wvu.PrintArea" localSheetId="25" hidden="1">'SO w Krakowie'!$A$14:$M$36</definedName>
    <definedName name="Z_6D7D74B5_170D_41EC_B332_FE12C08F0CB0_.wvu.PrintArea" localSheetId="44" hidden="1">'SO w Krośnie'!$A$14:$M$36</definedName>
    <definedName name="Z_6D7D74B5_170D_41EC_B332_FE12C08F0CB0_.wvu.PrintArea" localSheetId="57" hidden="1">'SO w Legnicy'!$A$14:$M$36</definedName>
    <definedName name="Z_6D7D74B5_170D_41EC_B332_FE12C08F0CB0_.wvu.PrintArea" localSheetId="29" hidden="1">'SO w Lublinie'!$A$14:$M$36</definedName>
    <definedName name="Z_6D7D74B5_170D_41EC_B332_FE12C08F0CB0_.wvu.PrintArea" localSheetId="35" hidden="1">'SO w Łodzi'!$A$14:$M$36</definedName>
    <definedName name="Z_6D7D74B5_170D_41EC_B332_FE12C08F0CB0_.wvu.PrintArea" localSheetId="26" hidden="1">'SO w Nowym Sączu'!$A$14:$M$36</definedName>
    <definedName name="Z_6D7D74B5_170D_41EC_B332_FE12C08F0CB0_.wvu.PrintArea" localSheetId="8" hidden="1">'SO w Olsztynie'!$A$14:$M$36</definedName>
    <definedName name="Z_6D7D74B5_170D_41EC_B332_FE12C08F0CB0_.wvu.PrintArea" localSheetId="58" hidden="1">'SO w Opolu'!$A$14:$M$36</definedName>
    <definedName name="Z_6D7D74B5_170D_41EC_B332_FE12C08F0CB0_.wvu.PrintArea" localSheetId="9" hidden="1">'SO w Ostrołęce'!$A$14:$M$36</definedName>
    <definedName name="Z_6D7D74B5_170D_41EC_B332_FE12C08F0CB0_.wvu.PrintArea" localSheetId="36" hidden="1">'SO w Piotrkowie Tryb.'!$A$14:$M$36</definedName>
    <definedName name="Z_6D7D74B5_170D_41EC_B332_FE12C08F0CB0_.wvu.PrintArea" localSheetId="37" hidden="1">'SO w Płocku'!$A$14:$M$36</definedName>
    <definedName name="Z_6D7D74B5_170D_41EC_B332_FE12C08F0CB0_.wvu.PrintArea" localSheetId="41" hidden="1">'SO w Poznaniu'!$A$14:$M$36</definedName>
    <definedName name="Z_6D7D74B5_170D_41EC_B332_FE12C08F0CB0_.wvu.PrintArea" localSheetId="45" hidden="1">'SO w Przemyślu'!$A$14:$M$36</definedName>
    <definedName name="Z_6D7D74B5_170D_41EC_B332_FE12C08F0CB0_.wvu.PrintArea" localSheetId="30" hidden="1">'SO w Radomiu'!$A$14:$M$36</definedName>
    <definedName name="Z_6D7D74B5_170D_41EC_B332_FE12C08F0CB0_.wvu.PrintArea" localSheetId="46" hidden="1">'SO w Rzeszowie'!$A$14:$M$36</definedName>
    <definedName name="Z_6D7D74B5_170D_41EC_B332_FE12C08F0CB0_.wvu.PrintArea" localSheetId="31" hidden="1">'SO w Siedlcach'!$A$14:$M$36</definedName>
    <definedName name="Z_6D7D74B5_170D_41EC_B332_FE12C08F0CB0_.wvu.PrintArea" localSheetId="38" hidden="1">'SO w Sieradzu'!$A$14:$M$36</definedName>
    <definedName name="Z_6D7D74B5_170D_41EC_B332_FE12C08F0CB0_.wvu.PrintArea" localSheetId="15" hidden="1">'SO w Słupsku'!$A$14:$M$36</definedName>
    <definedName name="Z_6D7D74B5_170D_41EC_B332_FE12C08F0CB0_.wvu.PrintArea" localSheetId="10" hidden="1">'SO w Suwałkach'!$A$14:$M$36</definedName>
    <definedName name="Z_6D7D74B5_170D_41EC_B332_FE12C08F0CB0_.wvu.PrintArea" localSheetId="51" hidden="1">'SO w Szczecinie'!$A$14:$M$36</definedName>
    <definedName name="Z_6D7D74B5_170D_41EC_B332_FE12C08F0CB0_.wvu.PrintArea" localSheetId="59" hidden="1">'SO w Świdnicy'!$A$14:$M$36</definedName>
    <definedName name="Z_6D7D74B5_170D_41EC_B332_FE12C08F0CB0_.wvu.PrintArea" localSheetId="47" hidden="1">'SO w Tarnobrzegu'!$A$14:$M$36</definedName>
    <definedName name="Z_6D7D74B5_170D_41EC_B332_FE12C08F0CB0_.wvu.PrintArea" localSheetId="27" hidden="1">'SO w Tarnowie'!$A$14:$M$36</definedName>
    <definedName name="Z_6D7D74B5_170D_41EC_B332_FE12C08F0CB0_.wvu.PrintArea" localSheetId="16" hidden="1">'SO w Toruniu'!$A$14:$M$36</definedName>
    <definedName name="Z_6D7D74B5_170D_41EC_B332_FE12C08F0CB0_.wvu.PrintArea" localSheetId="53" hidden="1">'SO w Warszawie'!$A$14:$M$36</definedName>
    <definedName name="Z_6D7D74B5_170D_41EC_B332_FE12C08F0CB0_.wvu.PrintArea" localSheetId="32" hidden="1">'SO w Zamościu'!$A$14:$M$36</definedName>
    <definedName name="Z_6D7D74B5_170D_41EC_B332_FE12C08F0CB0_.wvu.PrintArea" localSheetId="42" hidden="1">'SO w Zielonej Górze'!$A$14:$M$36</definedName>
    <definedName name="Z_6D7D74B5_170D_41EC_B332_FE12C08F0CB0_.wvu.PrintArea" localSheetId="54" hidden="1">'SO Warszawa-Praga'!$A$14:$M$36</definedName>
    <definedName name="Z_6D7D74B5_170D_41EC_B332_FE12C08F0CB0_.wvu.PrintArea" localSheetId="17" hidden="1">'SO we Włocławku'!$A$14:$M$36</definedName>
    <definedName name="Z_6D7D74B5_170D_41EC_B332_FE12C08F0CB0_.wvu.PrintArea" localSheetId="60" hidden="1">'SO we Wrocławiu'!$A$14:$M$36</definedName>
    <definedName name="Z_6D7D74B5_170D_41EC_B332_FE12C08F0CB0_.wvu.PrintTitles" localSheetId="5" hidden="1">'Apelacja Białostocka'!$D:$E,'Apelacja Białostocka'!$22:$23</definedName>
    <definedName name="Z_6D7D74B5_170D_41EC_B332_FE12C08F0CB0_.wvu.PrintTitles" localSheetId="11" hidden="1">'Apelacja Gdańska'!$D:$E,'Apelacja Gdańska'!$22:$23</definedName>
    <definedName name="Z_6D7D74B5_170D_41EC_B332_FE12C08F0CB0_.wvu.PrintTitles" localSheetId="18" hidden="1">'Apelacja Katowicka'!$D:$E,'Apelacja Katowicka'!$22:$23</definedName>
    <definedName name="Z_6D7D74B5_170D_41EC_B332_FE12C08F0CB0_.wvu.PrintTitles" localSheetId="23" hidden="1">'Apelacja Krakowska'!$D:$E,'Apelacja Krakowska'!$22:$23</definedName>
    <definedName name="Z_6D7D74B5_170D_41EC_B332_FE12C08F0CB0_.wvu.PrintTitles" localSheetId="28" hidden="1">'Apelacja Lubelska'!$D:$E,'Apelacja Lubelska'!$22:$23</definedName>
    <definedName name="Z_6D7D74B5_170D_41EC_B332_FE12C08F0CB0_.wvu.PrintTitles" localSheetId="33" hidden="1">'Apelacja Łódzka'!$D:$E,'Apelacja Łódzka'!$22:$23</definedName>
    <definedName name="Z_6D7D74B5_170D_41EC_B332_FE12C08F0CB0_.wvu.PrintTitles" localSheetId="39" hidden="1">'Apelacja Poznańska'!$D:$E,'Apelacja Poznańska'!$22:$23</definedName>
    <definedName name="Z_6D7D74B5_170D_41EC_B332_FE12C08F0CB0_.wvu.PrintTitles" localSheetId="43" hidden="1">'Apelacja Rzeszowska'!$D:$E,'Apelacja Rzeszowska'!$22:$23</definedName>
    <definedName name="Z_6D7D74B5_170D_41EC_B332_FE12C08F0CB0_.wvu.PrintTitles" localSheetId="48" hidden="1">'Apelacja Szczecińska'!$D:$E,'Apelacja Szczecińska'!$22:$23</definedName>
    <definedName name="Z_6D7D74B5_170D_41EC_B332_FE12C08F0CB0_.wvu.PrintTitles" localSheetId="52" hidden="1">'Apelacja Warszawska'!$D:$E,'Apelacja Warszawska'!$22:$23</definedName>
    <definedName name="Z_6D7D74B5_170D_41EC_B332_FE12C08F0CB0_.wvu.PrintTitles" localSheetId="55" hidden="1">'Apelacja Wrocławska'!$D:$E,'Apelacja Wrocławska'!$22:$23</definedName>
    <definedName name="Z_6D7D74B5_170D_41EC_B332_FE12C08F0CB0_.wvu.PrintTitles" localSheetId="1" hidden="1">Ewidencja!$D:$E,Ewidencja!$22:$23</definedName>
    <definedName name="Z_6D7D74B5_170D_41EC_B332_FE12C08F0CB0_.wvu.PrintTitles" localSheetId="4" hidden="1">POLSKA!$D:$E,POLSKA!$22:$23</definedName>
    <definedName name="Z_6D7D74B5_170D_41EC_B332_FE12C08F0CB0_.wvu.PrintTitles" localSheetId="6" hidden="1">'SO Białystok'!$D:$E,'SO Białystok'!$22:$23</definedName>
    <definedName name="Z_6D7D74B5_170D_41EC_B332_FE12C08F0CB0_.wvu.PrintTitles" localSheetId="7" hidden="1">'SO Łomży'!$D:$E,'SO Łomży'!$22:$23</definedName>
    <definedName name="Z_6D7D74B5_170D_41EC_B332_FE12C08F0CB0_.wvu.PrintTitles" localSheetId="19" hidden="1">'SO w Bielsku Białej'!$D:$E,'SO w Bielsku Białej'!$22:$23</definedName>
    <definedName name="Z_6D7D74B5_170D_41EC_B332_FE12C08F0CB0_.wvu.PrintTitles" localSheetId="12" hidden="1">'SO w Bydgoszczy'!$D:$E,'SO w Bydgoszczy'!$22:$23</definedName>
    <definedName name="Z_6D7D74B5_170D_41EC_B332_FE12C08F0CB0_.wvu.PrintTitles" localSheetId="20" hidden="1">'SO w Częstochowie'!$D:$E,'SO w Częstochowie'!$22:$23</definedName>
    <definedName name="Z_6D7D74B5_170D_41EC_B332_FE12C08F0CB0_.wvu.PrintTitles" localSheetId="13" hidden="1">'SO w Elblągu '!$D:$E,'SO w Elblągu '!$22:$23</definedName>
    <definedName name="Z_6D7D74B5_170D_41EC_B332_FE12C08F0CB0_.wvu.PrintTitles" localSheetId="14" hidden="1">'SO w Gdańsku'!$D:$E,'SO w Gdańsku'!$22:$23</definedName>
    <definedName name="Z_6D7D74B5_170D_41EC_B332_FE12C08F0CB0_.wvu.PrintTitles" localSheetId="21" hidden="1">'SO w Gliwicach'!$D:$E,'SO w Gliwicach'!$22:$23</definedName>
    <definedName name="Z_6D7D74B5_170D_41EC_B332_FE12C08F0CB0_.wvu.PrintTitles" localSheetId="49" hidden="1">'SO w Gorzowie Wlkp.'!$D:$E,'SO w Gorzowie Wlkp.'!$22:$23</definedName>
    <definedName name="Z_6D7D74B5_170D_41EC_B332_FE12C08F0CB0_.wvu.PrintTitles" localSheetId="56" hidden="1">'SO w Jeleniej Górze'!$D:$E,'SO w Jeleniej Górze'!$22:$23</definedName>
    <definedName name="Z_6D7D74B5_170D_41EC_B332_FE12C08F0CB0_.wvu.PrintTitles" localSheetId="34" hidden="1">'SO w Kaliszu'!$D:$E,'SO w Kaliszu'!$22:$23</definedName>
    <definedName name="Z_6D7D74B5_170D_41EC_B332_FE12C08F0CB0_.wvu.PrintTitles" localSheetId="22" hidden="1">'SO w Katowicach'!$D:$E,'SO w Katowicach'!$22:$23</definedName>
    <definedName name="Z_6D7D74B5_170D_41EC_B332_FE12C08F0CB0_.wvu.PrintTitles" localSheetId="24" hidden="1">'SO w Kielcach'!$D:$E,'SO w Kielcach'!$22:$23</definedName>
    <definedName name="Z_6D7D74B5_170D_41EC_B332_FE12C08F0CB0_.wvu.PrintTitles" localSheetId="40" hidden="1">'SO w Koninie'!$D:$E,'SO w Koninie'!$22:$23</definedName>
    <definedName name="Z_6D7D74B5_170D_41EC_B332_FE12C08F0CB0_.wvu.PrintTitles" localSheetId="50" hidden="1">'SO w Koszalinie'!$D:$E,'SO w Koszalinie'!$22:$23</definedName>
    <definedName name="Z_6D7D74B5_170D_41EC_B332_FE12C08F0CB0_.wvu.PrintTitles" localSheetId="25" hidden="1">'SO w Krakowie'!$D:$E,'SO w Krakowie'!$22:$23</definedName>
    <definedName name="Z_6D7D74B5_170D_41EC_B332_FE12C08F0CB0_.wvu.PrintTitles" localSheetId="44" hidden="1">'SO w Krośnie'!$D:$E,'SO w Krośnie'!$22:$23</definedName>
    <definedName name="Z_6D7D74B5_170D_41EC_B332_FE12C08F0CB0_.wvu.PrintTitles" localSheetId="57" hidden="1">'SO w Legnicy'!$D:$E,'SO w Legnicy'!$22:$23</definedName>
    <definedName name="Z_6D7D74B5_170D_41EC_B332_FE12C08F0CB0_.wvu.PrintTitles" localSheetId="29" hidden="1">'SO w Lublinie'!$D:$E,'SO w Lublinie'!$22:$23</definedName>
    <definedName name="Z_6D7D74B5_170D_41EC_B332_FE12C08F0CB0_.wvu.PrintTitles" localSheetId="35" hidden="1">'SO w Łodzi'!$D:$E,'SO w Łodzi'!$22:$23</definedName>
    <definedName name="Z_6D7D74B5_170D_41EC_B332_FE12C08F0CB0_.wvu.PrintTitles" localSheetId="26" hidden="1">'SO w Nowym Sączu'!$D:$E,'SO w Nowym Sączu'!$22:$23</definedName>
    <definedName name="Z_6D7D74B5_170D_41EC_B332_FE12C08F0CB0_.wvu.PrintTitles" localSheetId="8" hidden="1">'SO w Olsztynie'!$D:$E,'SO w Olsztynie'!$22:$23</definedName>
    <definedName name="Z_6D7D74B5_170D_41EC_B332_FE12C08F0CB0_.wvu.PrintTitles" localSheetId="58" hidden="1">'SO w Opolu'!$D:$E,'SO w Opolu'!$22:$23</definedName>
    <definedName name="Z_6D7D74B5_170D_41EC_B332_FE12C08F0CB0_.wvu.PrintTitles" localSheetId="9" hidden="1">'SO w Ostrołęce'!$D:$E,'SO w Ostrołęce'!$22:$23</definedName>
    <definedName name="Z_6D7D74B5_170D_41EC_B332_FE12C08F0CB0_.wvu.PrintTitles" localSheetId="36" hidden="1">'SO w Piotrkowie Tryb.'!$D:$E,'SO w Piotrkowie Tryb.'!$22:$23</definedName>
    <definedName name="Z_6D7D74B5_170D_41EC_B332_FE12C08F0CB0_.wvu.PrintTitles" localSheetId="37" hidden="1">'SO w Płocku'!$D:$E,'SO w Płocku'!$22:$23</definedName>
    <definedName name="Z_6D7D74B5_170D_41EC_B332_FE12C08F0CB0_.wvu.PrintTitles" localSheetId="41" hidden="1">'SO w Poznaniu'!$D:$E,'SO w Poznaniu'!$22:$23</definedName>
    <definedName name="Z_6D7D74B5_170D_41EC_B332_FE12C08F0CB0_.wvu.PrintTitles" localSheetId="45" hidden="1">'SO w Przemyślu'!$D:$E,'SO w Przemyślu'!$22:$23</definedName>
    <definedName name="Z_6D7D74B5_170D_41EC_B332_FE12C08F0CB0_.wvu.PrintTitles" localSheetId="30" hidden="1">'SO w Radomiu'!$D:$E,'SO w Radomiu'!$22:$23</definedName>
    <definedName name="Z_6D7D74B5_170D_41EC_B332_FE12C08F0CB0_.wvu.PrintTitles" localSheetId="46" hidden="1">'SO w Rzeszowie'!$D:$E,'SO w Rzeszowie'!$22:$23</definedName>
    <definedName name="Z_6D7D74B5_170D_41EC_B332_FE12C08F0CB0_.wvu.PrintTitles" localSheetId="31" hidden="1">'SO w Siedlcach'!$D:$E,'SO w Siedlcach'!$22:$23</definedName>
    <definedName name="Z_6D7D74B5_170D_41EC_B332_FE12C08F0CB0_.wvu.PrintTitles" localSheetId="38" hidden="1">'SO w Sieradzu'!$D:$E,'SO w Sieradzu'!$22:$23</definedName>
    <definedName name="Z_6D7D74B5_170D_41EC_B332_FE12C08F0CB0_.wvu.PrintTitles" localSheetId="15" hidden="1">'SO w Słupsku'!$D:$E,'SO w Słupsku'!$22:$23</definedName>
    <definedName name="Z_6D7D74B5_170D_41EC_B332_FE12C08F0CB0_.wvu.PrintTitles" localSheetId="10" hidden="1">'SO w Suwałkach'!$D:$E,'SO w Suwałkach'!$22:$23</definedName>
    <definedName name="Z_6D7D74B5_170D_41EC_B332_FE12C08F0CB0_.wvu.PrintTitles" localSheetId="51" hidden="1">'SO w Szczecinie'!$D:$E,'SO w Szczecinie'!$22:$23</definedName>
    <definedName name="Z_6D7D74B5_170D_41EC_B332_FE12C08F0CB0_.wvu.PrintTitles" localSheetId="59" hidden="1">'SO w Świdnicy'!$D:$E,'SO w Świdnicy'!$22:$23</definedName>
    <definedName name="Z_6D7D74B5_170D_41EC_B332_FE12C08F0CB0_.wvu.PrintTitles" localSheetId="47" hidden="1">'SO w Tarnobrzegu'!$D:$E,'SO w Tarnobrzegu'!$22:$23</definedName>
    <definedName name="Z_6D7D74B5_170D_41EC_B332_FE12C08F0CB0_.wvu.PrintTitles" localSheetId="27" hidden="1">'SO w Tarnowie'!$D:$E,'SO w Tarnowie'!$22:$23</definedName>
    <definedName name="Z_6D7D74B5_170D_41EC_B332_FE12C08F0CB0_.wvu.PrintTitles" localSheetId="16" hidden="1">'SO w Toruniu'!$D:$E,'SO w Toruniu'!$22:$23</definedName>
    <definedName name="Z_6D7D74B5_170D_41EC_B332_FE12C08F0CB0_.wvu.PrintTitles" localSheetId="53" hidden="1">'SO w Warszawie'!$D:$E,'SO w Warszawie'!$22:$23</definedName>
    <definedName name="Z_6D7D74B5_170D_41EC_B332_FE12C08F0CB0_.wvu.PrintTitles" localSheetId="32" hidden="1">'SO w Zamościu'!$D:$E,'SO w Zamościu'!$22:$23</definedName>
    <definedName name="Z_6D7D74B5_170D_41EC_B332_FE12C08F0CB0_.wvu.PrintTitles" localSheetId="42" hidden="1">'SO w Zielonej Górze'!$D:$E,'SO w Zielonej Górze'!$22:$23</definedName>
    <definedName name="Z_6D7D74B5_170D_41EC_B332_FE12C08F0CB0_.wvu.PrintTitles" localSheetId="54" hidden="1">'SO Warszawa-Praga'!$D:$E,'SO Warszawa-Praga'!$22:$23</definedName>
    <definedName name="Z_6D7D74B5_170D_41EC_B332_FE12C08F0CB0_.wvu.PrintTitles" localSheetId="17" hidden="1">'SO we Włocławku'!$D:$E,'SO we Włocławku'!$22:$23</definedName>
    <definedName name="Z_6D7D74B5_170D_41EC_B332_FE12C08F0CB0_.wvu.PrintTitles" localSheetId="60" hidden="1">'SO we Wrocławiu'!$D:$E,'SO we Wrocławiu'!$22:$23</definedName>
    <definedName name="Z_6D7D74B5_170D_41EC_B332_FE12C08F0CB0_.wvu.Rows" localSheetId="5" hidden="1">'Apelacja Białostocka'!$22:$23</definedName>
    <definedName name="Z_6D7D74B5_170D_41EC_B332_FE12C08F0CB0_.wvu.Rows" localSheetId="11" hidden="1">'Apelacja Gdańska'!$22:$23</definedName>
    <definedName name="Z_6D7D74B5_170D_41EC_B332_FE12C08F0CB0_.wvu.Rows" localSheetId="18" hidden="1">'Apelacja Katowicka'!$22:$23</definedName>
    <definedName name="Z_6D7D74B5_170D_41EC_B332_FE12C08F0CB0_.wvu.Rows" localSheetId="23" hidden="1">'Apelacja Krakowska'!$22:$23</definedName>
    <definedName name="Z_6D7D74B5_170D_41EC_B332_FE12C08F0CB0_.wvu.Rows" localSheetId="28" hidden="1">'Apelacja Lubelska'!$22:$23</definedName>
    <definedName name="Z_6D7D74B5_170D_41EC_B332_FE12C08F0CB0_.wvu.Rows" localSheetId="33" hidden="1">'Apelacja Łódzka'!$22:$23</definedName>
    <definedName name="Z_6D7D74B5_170D_41EC_B332_FE12C08F0CB0_.wvu.Rows" localSheetId="39" hidden="1">'Apelacja Poznańska'!$22:$23</definedName>
    <definedName name="Z_6D7D74B5_170D_41EC_B332_FE12C08F0CB0_.wvu.Rows" localSheetId="43" hidden="1">'Apelacja Rzeszowska'!$22:$23</definedName>
    <definedName name="Z_6D7D74B5_170D_41EC_B332_FE12C08F0CB0_.wvu.Rows" localSheetId="48" hidden="1">'Apelacja Szczecińska'!$22:$23</definedName>
    <definedName name="Z_6D7D74B5_170D_41EC_B332_FE12C08F0CB0_.wvu.Rows" localSheetId="52" hidden="1">'Apelacja Warszawska'!$22:$23</definedName>
    <definedName name="Z_6D7D74B5_170D_41EC_B332_FE12C08F0CB0_.wvu.Rows" localSheetId="55" hidden="1">'Apelacja Wrocławska'!$22:$23</definedName>
    <definedName name="Z_6D7D74B5_170D_41EC_B332_FE12C08F0CB0_.wvu.Rows" localSheetId="1" hidden="1">Ewidencja!$22:$23</definedName>
    <definedName name="Z_6D7D74B5_170D_41EC_B332_FE12C08F0CB0_.wvu.Rows" localSheetId="4" hidden="1">POLSKA!$22:$23</definedName>
    <definedName name="Z_6D7D74B5_170D_41EC_B332_FE12C08F0CB0_.wvu.Rows" localSheetId="6" hidden="1">'SO Białystok'!$22:$23</definedName>
    <definedName name="Z_6D7D74B5_170D_41EC_B332_FE12C08F0CB0_.wvu.Rows" localSheetId="7" hidden="1">'SO Łomży'!$22:$23</definedName>
    <definedName name="Z_6D7D74B5_170D_41EC_B332_FE12C08F0CB0_.wvu.Rows" localSheetId="19" hidden="1">'SO w Bielsku Białej'!$22:$23</definedName>
    <definedName name="Z_6D7D74B5_170D_41EC_B332_FE12C08F0CB0_.wvu.Rows" localSheetId="12" hidden="1">'SO w Bydgoszczy'!$22:$23</definedName>
    <definedName name="Z_6D7D74B5_170D_41EC_B332_FE12C08F0CB0_.wvu.Rows" localSheetId="20" hidden="1">'SO w Częstochowie'!$22:$23</definedName>
    <definedName name="Z_6D7D74B5_170D_41EC_B332_FE12C08F0CB0_.wvu.Rows" localSheetId="13" hidden="1">'SO w Elblągu '!$22:$23</definedName>
    <definedName name="Z_6D7D74B5_170D_41EC_B332_FE12C08F0CB0_.wvu.Rows" localSheetId="14" hidden="1">'SO w Gdańsku'!$22:$23</definedName>
    <definedName name="Z_6D7D74B5_170D_41EC_B332_FE12C08F0CB0_.wvu.Rows" localSheetId="21" hidden="1">'SO w Gliwicach'!$22:$23</definedName>
    <definedName name="Z_6D7D74B5_170D_41EC_B332_FE12C08F0CB0_.wvu.Rows" localSheetId="49" hidden="1">'SO w Gorzowie Wlkp.'!$22:$23</definedName>
    <definedName name="Z_6D7D74B5_170D_41EC_B332_FE12C08F0CB0_.wvu.Rows" localSheetId="56" hidden="1">'SO w Jeleniej Górze'!$22:$23</definedName>
    <definedName name="Z_6D7D74B5_170D_41EC_B332_FE12C08F0CB0_.wvu.Rows" localSheetId="34" hidden="1">'SO w Kaliszu'!$22:$23</definedName>
    <definedName name="Z_6D7D74B5_170D_41EC_B332_FE12C08F0CB0_.wvu.Rows" localSheetId="22" hidden="1">'SO w Katowicach'!$22:$23</definedName>
    <definedName name="Z_6D7D74B5_170D_41EC_B332_FE12C08F0CB0_.wvu.Rows" localSheetId="24" hidden="1">'SO w Kielcach'!$22:$23</definedName>
    <definedName name="Z_6D7D74B5_170D_41EC_B332_FE12C08F0CB0_.wvu.Rows" localSheetId="40" hidden="1">'SO w Koninie'!$22:$23</definedName>
    <definedName name="Z_6D7D74B5_170D_41EC_B332_FE12C08F0CB0_.wvu.Rows" localSheetId="50" hidden="1">'SO w Koszalinie'!$22:$23</definedName>
    <definedName name="Z_6D7D74B5_170D_41EC_B332_FE12C08F0CB0_.wvu.Rows" localSheetId="25" hidden="1">'SO w Krakowie'!$22:$23</definedName>
    <definedName name="Z_6D7D74B5_170D_41EC_B332_FE12C08F0CB0_.wvu.Rows" localSheetId="44" hidden="1">'SO w Krośnie'!$22:$23</definedName>
    <definedName name="Z_6D7D74B5_170D_41EC_B332_FE12C08F0CB0_.wvu.Rows" localSheetId="57" hidden="1">'SO w Legnicy'!$22:$23</definedName>
    <definedName name="Z_6D7D74B5_170D_41EC_B332_FE12C08F0CB0_.wvu.Rows" localSheetId="29" hidden="1">'SO w Lublinie'!$22:$23</definedName>
    <definedName name="Z_6D7D74B5_170D_41EC_B332_FE12C08F0CB0_.wvu.Rows" localSheetId="35" hidden="1">'SO w Łodzi'!$22:$23</definedName>
    <definedName name="Z_6D7D74B5_170D_41EC_B332_FE12C08F0CB0_.wvu.Rows" localSheetId="26" hidden="1">'SO w Nowym Sączu'!$22:$23</definedName>
    <definedName name="Z_6D7D74B5_170D_41EC_B332_FE12C08F0CB0_.wvu.Rows" localSheetId="8" hidden="1">'SO w Olsztynie'!$22:$23</definedName>
    <definedName name="Z_6D7D74B5_170D_41EC_B332_FE12C08F0CB0_.wvu.Rows" localSheetId="58" hidden="1">'SO w Opolu'!$22:$23</definedName>
    <definedName name="Z_6D7D74B5_170D_41EC_B332_FE12C08F0CB0_.wvu.Rows" localSheetId="9" hidden="1">'SO w Ostrołęce'!$22:$23</definedName>
    <definedName name="Z_6D7D74B5_170D_41EC_B332_FE12C08F0CB0_.wvu.Rows" localSheetId="36" hidden="1">'SO w Piotrkowie Tryb.'!$22:$23</definedName>
    <definedName name="Z_6D7D74B5_170D_41EC_B332_FE12C08F0CB0_.wvu.Rows" localSheetId="37" hidden="1">'SO w Płocku'!$22:$23</definedName>
    <definedName name="Z_6D7D74B5_170D_41EC_B332_FE12C08F0CB0_.wvu.Rows" localSheetId="41" hidden="1">'SO w Poznaniu'!$22:$23</definedName>
    <definedName name="Z_6D7D74B5_170D_41EC_B332_FE12C08F0CB0_.wvu.Rows" localSheetId="45" hidden="1">'SO w Przemyślu'!$22:$23</definedName>
    <definedName name="Z_6D7D74B5_170D_41EC_B332_FE12C08F0CB0_.wvu.Rows" localSheetId="30" hidden="1">'SO w Radomiu'!$22:$23</definedName>
    <definedName name="Z_6D7D74B5_170D_41EC_B332_FE12C08F0CB0_.wvu.Rows" localSheetId="46" hidden="1">'SO w Rzeszowie'!$22:$23</definedName>
    <definedName name="Z_6D7D74B5_170D_41EC_B332_FE12C08F0CB0_.wvu.Rows" localSheetId="31" hidden="1">'SO w Siedlcach'!$22:$23</definedName>
    <definedName name="Z_6D7D74B5_170D_41EC_B332_FE12C08F0CB0_.wvu.Rows" localSheetId="38" hidden="1">'SO w Sieradzu'!$22:$23</definedName>
    <definedName name="Z_6D7D74B5_170D_41EC_B332_FE12C08F0CB0_.wvu.Rows" localSheetId="15" hidden="1">'SO w Słupsku'!$22:$23</definedName>
    <definedName name="Z_6D7D74B5_170D_41EC_B332_FE12C08F0CB0_.wvu.Rows" localSheetId="10" hidden="1">'SO w Suwałkach'!$22:$23</definedName>
    <definedName name="Z_6D7D74B5_170D_41EC_B332_FE12C08F0CB0_.wvu.Rows" localSheetId="51" hidden="1">'SO w Szczecinie'!$22:$23</definedName>
    <definedName name="Z_6D7D74B5_170D_41EC_B332_FE12C08F0CB0_.wvu.Rows" localSheetId="59" hidden="1">'SO w Świdnicy'!$22:$23</definedName>
    <definedName name="Z_6D7D74B5_170D_41EC_B332_FE12C08F0CB0_.wvu.Rows" localSheetId="47" hidden="1">'SO w Tarnobrzegu'!$22:$23</definedName>
    <definedName name="Z_6D7D74B5_170D_41EC_B332_FE12C08F0CB0_.wvu.Rows" localSheetId="27" hidden="1">'SO w Tarnowie'!$22:$23</definedName>
    <definedName name="Z_6D7D74B5_170D_41EC_B332_FE12C08F0CB0_.wvu.Rows" localSheetId="16" hidden="1">'SO w Toruniu'!$22:$23</definedName>
    <definedName name="Z_6D7D74B5_170D_41EC_B332_FE12C08F0CB0_.wvu.Rows" localSheetId="53" hidden="1">'SO w Warszawie'!$22:$23</definedName>
    <definedName name="Z_6D7D74B5_170D_41EC_B332_FE12C08F0CB0_.wvu.Rows" localSheetId="32" hidden="1">'SO w Zamościu'!$22:$23</definedName>
    <definedName name="Z_6D7D74B5_170D_41EC_B332_FE12C08F0CB0_.wvu.Rows" localSheetId="42" hidden="1">'SO w Zielonej Górze'!$22:$23</definedName>
    <definedName name="Z_6D7D74B5_170D_41EC_B332_FE12C08F0CB0_.wvu.Rows" localSheetId="54" hidden="1">'SO Warszawa-Praga'!$22:$23</definedName>
    <definedName name="Z_6D7D74B5_170D_41EC_B332_FE12C08F0CB0_.wvu.Rows" localSheetId="17" hidden="1">'SO we Włocławku'!$22:$23</definedName>
    <definedName name="Z_6D7D74B5_170D_41EC_B332_FE12C08F0CB0_.wvu.Rows" localSheetId="60" hidden="1">'SO we Wrocławiu'!$22:$23</definedName>
  </definedNames>
  <calcPr calcId="145621"/>
  <customWorkbookViews>
    <customWorkbookView name="Wydruk" guid="{6D7D74B5-170D-41EC-B332-FE12C08F0CB0}" maximized="1" windowWidth="1458" windowHeight="652" activeSheetId="1"/>
  </customWorkbookViews>
</workbook>
</file>

<file path=xl/calcChain.xml><?xml version="1.0" encoding="utf-8"?>
<calcChain xmlns="http://schemas.openxmlformats.org/spreadsheetml/2006/main">
  <c r="F27" i="65" l="1"/>
  <c r="G27" i="65"/>
  <c r="H27" i="65"/>
  <c r="I27" i="65"/>
  <c r="J27" i="65"/>
  <c r="K27" i="65"/>
  <c r="L27" i="65"/>
  <c r="M27" i="65"/>
  <c r="N27" i="65"/>
  <c r="O27" i="65"/>
  <c r="P27" i="65"/>
  <c r="Q27" i="65"/>
  <c r="F28" i="65"/>
  <c r="G28" i="65"/>
  <c r="H28" i="65"/>
  <c r="I28" i="65"/>
  <c r="J28" i="65"/>
  <c r="K28" i="65"/>
  <c r="L28" i="65"/>
  <c r="M28" i="65"/>
  <c r="N28" i="65"/>
  <c r="O28" i="65"/>
  <c r="P28" i="65"/>
  <c r="Q28" i="65"/>
  <c r="F29" i="65"/>
  <c r="G29" i="65"/>
  <c r="H29" i="65"/>
  <c r="I29" i="65"/>
  <c r="J29" i="65"/>
  <c r="K29" i="65"/>
  <c r="L29" i="65"/>
  <c r="M29" i="65"/>
  <c r="N29" i="65"/>
  <c r="O29" i="65"/>
  <c r="P29" i="65"/>
  <c r="Q29" i="65"/>
  <c r="F30" i="65"/>
  <c r="G30" i="65"/>
  <c r="H30" i="65"/>
  <c r="I30" i="65"/>
  <c r="J30" i="65"/>
  <c r="K30" i="65"/>
  <c r="L30" i="65"/>
  <c r="M30" i="65"/>
  <c r="N30" i="65"/>
  <c r="O30" i="65"/>
  <c r="P30" i="65"/>
  <c r="Q30" i="65"/>
  <c r="F31" i="65"/>
  <c r="G31" i="65"/>
  <c r="H31" i="65"/>
  <c r="I31" i="65"/>
  <c r="J31" i="65"/>
  <c r="K31" i="65"/>
  <c r="L31" i="65"/>
  <c r="M31" i="65"/>
  <c r="N31" i="65"/>
  <c r="O31" i="65"/>
  <c r="P31" i="65"/>
  <c r="Q31" i="65"/>
  <c r="G26" i="65"/>
  <c r="H26" i="65"/>
  <c r="I26" i="65"/>
  <c r="J26" i="65"/>
  <c r="K26" i="65"/>
  <c r="L26" i="65"/>
  <c r="M26" i="65"/>
  <c r="N26" i="65"/>
  <c r="O26" i="65"/>
  <c r="P26" i="65"/>
  <c r="Q26" i="65"/>
  <c r="F26" i="65"/>
  <c r="U37" i="65"/>
  <c r="U36" i="65"/>
  <c r="U35" i="65"/>
  <c r="U34" i="65"/>
  <c r="U33" i="65"/>
  <c r="U32" i="65"/>
  <c r="U31" i="65"/>
  <c r="E31" i="65"/>
  <c r="U30" i="65"/>
  <c r="E30" i="65"/>
  <c r="U29" i="65"/>
  <c r="E29" i="65"/>
  <c r="U28" i="65"/>
  <c r="E28" i="65"/>
  <c r="U27" i="65"/>
  <c r="E27" i="65"/>
  <c r="E26" i="65"/>
  <c r="I12" i="65"/>
  <c r="H12" i="65"/>
  <c r="J12" i="65" s="1"/>
  <c r="F27" i="63"/>
  <c r="G27" i="63"/>
  <c r="H27" i="63"/>
  <c r="I27" i="63"/>
  <c r="J27" i="63"/>
  <c r="K27" i="63"/>
  <c r="L27" i="63"/>
  <c r="M27" i="63"/>
  <c r="N27" i="63"/>
  <c r="O27" i="63"/>
  <c r="P27" i="63"/>
  <c r="Q27" i="63"/>
  <c r="F28" i="63"/>
  <c r="G28" i="63"/>
  <c r="H28" i="63"/>
  <c r="I28" i="63"/>
  <c r="J28" i="63"/>
  <c r="K28" i="63"/>
  <c r="L28" i="63"/>
  <c r="M28" i="63"/>
  <c r="N28" i="63"/>
  <c r="O28" i="63"/>
  <c r="P28" i="63"/>
  <c r="Q28" i="63"/>
  <c r="F29" i="63"/>
  <c r="G29" i="63"/>
  <c r="H29" i="63"/>
  <c r="I29" i="63"/>
  <c r="J29" i="63"/>
  <c r="K29" i="63"/>
  <c r="L29" i="63"/>
  <c r="M29" i="63"/>
  <c r="N29" i="63"/>
  <c r="O29" i="63"/>
  <c r="P29" i="63"/>
  <c r="Q29" i="63"/>
  <c r="F30" i="63"/>
  <c r="G30" i="63"/>
  <c r="H30" i="63"/>
  <c r="I30" i="63"/>
  <c r="J30" i="63"/>
  <c r="K30" i="63"/>
  <c r="L30" i="63"/>
  <c r="M30" i="63"/>
  <c r="N30" i="63"/>
  <c r="O30" i="63"/>
  <c r="P30" i="63"/>
  <c r="Q30" i="63"/>
  <c r="F31" i="63"/>
  <c r="G31" i="63"/>
  <c r="H31" i="63"/>
  <c r="I31" i="63"/>
  <c r="J31" i="63"/>
  <c r="K31" i="63"/>
  <c r="L31" i="63"/>
  <c r="M31" i="63"/>
  <c r="N31" i="63"/>
  <c r="O31" i="63"/>
  <c r="P31" i="63"/>
  <c r="Q31" i="63"/>
  <c r="G26" i="63"/>
  <c r="H26" i="63"/>
  <c r="I26" i="63"/>
  <c r="J26" i="63"/>
  <c r="K26" i="63"/>
  <c r="L26" i="63"/>
  <c r="M26" i="63"/>
  <c r="N26" i="63"/>
  <c r="O26" i="63"/>
  <c r="P26" i="63"/>
  <c r="Q26" i="63"/>
  <c r="F26" i="63"/>
  <c r="U37" i="63"/>
  <c r="U36" i="63"/>
  <c r="U35" i="63"/>
  <c r="U34" i="63"/>
  <c r="U33" i="63"/>
  <c r="U32" i="63"/>
  <c r="U31" i="63"/>
  <c r="E31" i="63"/>
  <c r="U30" i="63"/>
  <c r="E30" i="63"/>
  <c r="U29" i="63"/>
  <c r="E29" i="63"/>
  <c r="U28" i="63"/>
  <c r="E28" i="63"/>
  <c r="U27" i="63"/>
  <c r="E27" i="63"/>
  <c r="E26" i="63"/>
  <c r="I12" i="63"/>
  <c r="H12" i="63"/>
  <c r="J12" i="63" s="1"/>
  <c r="F27" i="62"/>
  <c r="G27" i="62"/>
  <c r="H27" i="62"/>
  <c r="I27" i="62"/>
  <c r="J27" i="62"/>
  <c r="K27" i="62"/>
  <c r="L27" i="62"/>
  <c r="M27" i="62"/>
  <c r="N27" i="62"/>
  <c r="O27" i="62"/>
  <c r="P27" i="62"/>
  <c r="Q27" i="62"/>
  <c r="F28" i="62"/>
  <c r="G28" i="62"/>
  <c r="H28" i="62"/>
  <c r="I28" i="62"/>
  <c r="J28" i="62"/>
  <c r="K28" i="62"/>
  <c r="L28" i="62"/>
  <c r="M28" i="62"/>
  <c r="N28" i="62"/>
  <c r="O28" i="62"/>
  <c r="P28" i="62"/>
  <c r="Q28" i="62"/>
  <c r="F29" i="62"/>
  <c r="G29" i="62"/>
  <c r="H29" i="62"/>
  <c r="I29" i="62"/>
  <c r="J29" i="62"/>
  <c r="K29" i="62"/>
  <c r="L29" i="62"/>
  <c r="M29" i="62"/>
  <c r="N29" i="62"/>
  <c r="O29" i="62"/>
  <c r="P29" i="62"/>
  <c r="Q29" i="62"/>
  <c r="F30" i="62"/>
  <c r="G30" i="62"/>
  <c r="H30" i="62"/>
  <c r="I30" i="62"/>
  <c r="J30" i="62"/>
  <c r="K30" i="62"/>
  <c r="L30" i="62"/>
  <c r="M30" i="62"/>
  <c r="N30" i="62"/>
  <c r="O30" i="62"/>
  <c r="P30" i="62"/>
  <c r="Q30" i="62"/>
  <c r="F31" i="62"/>
  <c r="G31" i="62"/>
  <c r="H31" i="62"/>
  <c r="I31" i="62"/>
  <c r="J31" i="62"/>
  <c r="K31" i="62"/>
  <c r="L31" i="62"/>
  <c r="M31" i="62"/>
  <c r="N31" i="62"/>
  <c r="O31" i="62"/>
  <c r="P31" i="62"/>
  <c r="Q31" i="62"/>
  <c r="G26" i="62"/>
  <c r="H26" i="62"/>
  <c r="I26" i="62"/>
  <c r="J26" i="62"/>
  <c r="K26" i="62"/>
  <c r="L26" i="62"/>
  <c r="M26" i="62"/>
  <c r="N26" i="62"/>
  <c r="O26" i="62"/>
  <c r="P26" i="62"/>
  <c r="Q26" i="62"/>
  <c r="F26" i="62"/>
  <c r="U37" i="62"/>
  <c r="U36" i="62"/>
  <c r="U35" i="62"/>
  <c r="U34" i="62"/>
  <c r="U33" i="62"/>
  <c r="U32" i="62"/>
  <c r="U31" i="62"/>
  <c r="E31" i="62"/>
  <c r="U30" i="62"/>
  <c r="E30" i="62"/>
  <c r="U29" i="62"/>
  <c r="E29" i="62"/>
  <c r="U28" i="62"/>
  <c r="E28" i="62"/>
  <c r="U27" i="62"/>
  <c r="E27" i="62"/>
  <c r="E26" i="62"/>
  <c r="I12" i="62"/>
  <c r="H12" i="62"/>
  <c r="J12" i="62" s="1"/>
  <c r="F27" i="61"/>
  <c r="G27" i="61"/>
  <c r="H27" i="61"/>
  <c r="I27" i="61"/>
  <c r="J27" i="61"/>
  <c r="K27" i="61"/>
  <c r="L27" i="61"/>
  <c r="M27" i="61"/>
  <c r="N27" i="61"/>
  <c r="O27" i="61"/>
  <c r="P27" i="61"/>
  <c r="Q27" i="61"/>
  <c r="F28" i="61"/>
  <c r="G28" i="61"/>
  <c r="H28" i="61"/>
  <c r="I28" i="61"/>
  <c r="J28" i="61"/>
  <c r="K28" i="61"/>
  <c r="L28" i="61"/>
  <c r="M28" i="61"/>
  <c r="N28" i="61"/>
  <c r="O28" i="61"/>
  <c r="P28" i="61"/>
  <c r="Q28" i="61"/>
  <c r="F29" i="61"/>
  <c r="G29" i="61"/>
  <c r="H29" i="61"/>
  <c r="I29" i="61"/>
  <c r="J29" i="61"/>
  <c r="K29" i="61"/>
  <c r="L29" i="61"/>
  <c r="M29" i="61"/>
  <c r="N29" i="61"/>
  <c r="O29" i="61"/>
  <c r="P29" i="61"/>
  <c r="Q29" i="61"/>
  <c r="F30" i="61"/>
  <c r="G30" i="61"/>
  <c r="H30" i="61"/>
  <c r="I30" i="61"/>
  <c r="J30" i="61"/>
  <c r="K30" i="61"/>
  <c r="L30" i="61"/>
  <c r="M30" i="61"/>
  <c r="N30" i="61"/>
  <c r="O30" i="61"/>
  <c r="P30" i="61"/>
  <c r="Q30" i="61"/>
  <c r="F31" i="61"/>
  <c r="G31" i="61"/>
  <c r="H31" i="61"/>
  <c r="I31" i="61"/>
  <c r="J31" i="61"/>
  <c r="K31" i="61"/>
  <c r="L31" i="61"/>
  <c r="M31" i="61"/>
  <c r="N31" i="61"/>
  <c r="O31" i="61"/>
  <c r="P31" i="61"/>
  <c r="Q31" i="61"/>
  <c r="G26" i="61"/>
  <c r="H26" i="61"/>
  <c r="I26" i="61"/>
  <c r="J26" i="61"/>
  <c r="K26" i="61"/>
  <c r="L26" i="61"/>
  <c r="M26" i="61"/>
  <c r="N26" i="61"/>
  <c r="O26" i="61"/>
  <c r="P26" i="61"/>
  <c r="Q26" i="61"/>
  <c r="F26" i="61"/>
  <c r="U37" i="61"/>
  <c r="U36" i="61"/>
  <c r="U35" i="61"/>
  <c r="U34" i="61"/>
  <c r="U33" i="61"/>
  <c r="U32" i="61"/>
  <c r="U31" i="61"/>
  <c r="E31" i="61"/>
  <c r="U30" i="61"/>
  <c r="E30" i="61"/>
  <c r="U29" i="61"/>
  <c r="E29" i="61"/>
  <c r="U28" i="61"/>
  <c r="E28" i="61"/>
  <c r="U27" i="61"/>
  <c r="E27" i="61"/>
  <c r="E26" i="61"/>
  <c r="I12" i="61"/>
  <c r="H12" i="61"/>
  <c r="J12" i="61" s="1"/>
  <c r="F27" i="60"/>
  <c r="G27" i="60"/>
  <c r="H27" i="60"/>
  <c r="I27" i="60"/>
  <c r="J27" i="60"/>
  <c r="K27" i="60"/>
  <c r="L27" i="60"/>
  <c r="M27" i="60"/>
  <c r="N27" i="60"/>
  <c r="O27" i="60"/>
  <c r="P27" i="60"/>
  <c r="Q27" i="60"/>
  <c r="F28" i="60"/>
  <c r="G28" i="60"/>
  <c r="H28" i="60"/>
  <c r="I28" i="60"/>
  <c r="J28" i="60"/>
  <c r="K28" i="60"/>
  <c r="L28" i="60"/>
  <c r="M28" i="60"/>
  <c r="N28" i="60"/>
  <c r="O28" i="60"/>
  <c r="P28" i="60"/>
  <c r="Q28" i="60"/>
  <c r="F29" i="60"/>
  <c r="G29" i="60"/>
  <c r="H29" i="60"/>
  <c r="I29" i="60"/>
  <c r="J29" i="60"/>
  <c r="K29" i="60"/>
  <c r="L29" i="60"/>
  <c r="M29" i="60"/>
  <c r="N29" i="60"/>
  <c r="O29" i="60"/>
  <c r="P29" i="60"/>
  <c r="Q29" i="60"/>
  <c r="F30" i="60"/>
  <c r="G30" i="60"/>
  <c r="H30" i="60"/>
  <c r="I30" i="60"/>
  <c r="J30" i="60"/>
  <c r="K30" i="60"/>
  <c r="L30" i="60"/>
  <c r="M30" i="60"/>
  <c r="N30" i="60"/>
  <c r="O30" i="60"/>
  <c r="P30" i="60"/>
  <c r="Q30" i="60"/>
  <c r="F31" i="60"/>
  <c r="G31" i="60"/>
  <c r="H31" i="60"/>
  <c r="I31" i="60"/>
  <c r="J31" i="60"/>
  <c r="K31" i="60"/>
  <c r="L31" i="60"/>
  <c r="M31" i="60"/>
  <c r="N31" i="60"/>
  <c r="O31" i="60"/>
  <c r="P31" i="60"/>
  <c r="Q31" i="60"/>
  <c r="G26" i="60"/>
  <c r="H26" i="60"/>
  <c r="I26" i="60"/>
  <c r="J26" i="60"/>
  <c r="K26" i="60"/>
  <c r="L26" i="60"/>
  <c r="M26" i="60"/>
  <c r="N26" i="60"/>
  <c r="O26" i="60"/>
  <c r="P26" i="60"/>
  <c r="Q26" i="60"/>
  <c r="F26" i="60"/>
  <c r="U37" i="60"/>
  <c r="U36" i="60"/>
  <c r="U35" i="60"/>
  <c r="U34" i="60"/>
  <c r="U33" i="60"/>
  <c r="U32" i="60"/>
  <c r="U31" i="60"/>
  <c r="E31" i="60"/>
  <c r="U30" i="60"/>
  <c r="E30" i="60"/>
  <c r="U29" i="60"/>
  <c r="E29" i="60"/>
  <c r="U28" i="60"/>
  <c r="E28" i="60"/>
  <c r="U27" i="60"/>
  <c r="E27" i="60"/>
  <c r="E26" i="60"/>
  <c r="I12" i="60"/>
  <c r="H12" i="60"/>
  <c r="J12" i="60" s="1"/>
  <c r="F27" i="59"/>
  <c r="G27" i="59"/>
  <c r="H27" i="59"/>
  <c r="I27" i="59"/>
  <c r="J27" i="59"/>
  <c r="K27" i="59"/>
  <c r="L27" i="59"/>
  <c r="M27" i="59"/>
  <c r="N27" i="59"/>
  <c r="O27" i="59"/>
  <c r="P27" i="59"/>
  <c r="Q27" i="59"/>
  <c r="F28" i="59"/>
  <c r="G28" i="59"/>
  <c r="H28" i="59"/>
  <c r="I28" i="59"/>
  <c r="J28" i="59"/>
  <c r="K28" i="59"/>
  <c r="L28" i="59"/>
  <c r="M28" i="59"/>
  <c r="N28" i="59"/>
  <c r="O28" i="59"/>
  <c r="P28" i="59"/>
  <c r="Q28" i="59"/>
  <c r="F29" i="59"/>
  <c r="G29" i="59"/>
  <c r="H29" i="59"/>
  <c r="I29" i="59"/>
  <c r="J29" i="59"/>
  <c r="K29" i="59"/>
  <c r="L29" i="59"/>
  <c r="M29" i="59"/>
  <c r="N29" i="59"/>
  <c r="O29" i="59"/>
  <c r="P29" i="59"/>
  <c r="Q29" i="59"/>
  <c r="F30" i="59"/>
  <c r="G30" i="59"/>
  <c r="H30" i="59"/>
  <c r="I30" i="59"/>
  <c r="J30" i="59"/>
  <c r="K30" i="59"/>
  <c r="L30" i="59"/>
  <c r="M30" i="59"/>
  <c r="N30" i="59"/>
  <c r="O30" i="59"/>
  <c r="P30" i="59"/>
  <c r="Q30" i="59"/>
  <c r="F31" i="59"/>
  <c r="G31" i="59"/>
  <c r="H31" i="59"/>
  <c r="I31" i="59"/>
  <c r="J31" i="59"/>
  <c r="K31" i="59"/>
  <c r="L31" i="59"/>
  <c r="M31" i="59"/>
  <c r="N31" i="59"/>
  <c r="O31" i="59"/>
  <c r="P31" i="59"/>
  <c r="Q31" i="59"/>
  <c r="G26" i="59"/>
  <c r="H26" i="59"/>
  <c r="I26" i="59"/>
  <c r="J26" i="59"/>
  <c r="K26" i="59"/>
  <c r="L26" i="59"/>
  <c r="M26" i="59"/>
  <c r="N26" i="59"/>
  <c r="O26" i="59"/>
  <c r="P26" i="59"/>
  <c r="Q26" i="59"/>
  <c r="F26" i="59"/>
  <c r="U37" i="59"/>
  <c r="U36" i="59"/>
  <c r="U35" i="59"/>
  <c r="U34" i="59"/>
  <c r="U33" i="59"/>
  <c r="U32" i="59"/>
  <c r="U31" i="59"/>
  <c r="E31" i="59"/>
  <c r="U30" i="59"/>
  <c r="E30" i="59"/>
  <c r="U29" i="59"/>
  <c r="E29" i="59"/>
  <c r="U28" i="59"/>
  <c r="E28" i="59"/>
  <c r="U27" i="59"/>
  <c r="E27" i="59"/>
  <c r="E26" i="59"/>
  <c r="I12" i="59"/>
  <c r="H12" i="59"/>
  <c r="J12" i="59" s="1"/>
  <c r="F27" i="58"/>
  <c r="G27" i="58"/>
  <c r="H27" i="58"/>
  <c r="I27" i="58"/>
  <c r="J27" i="58"/>
  <c r="K27" i="58"/>
  <c r="L27" i="58"/>
  <c r="M27" i="58"/>
  <c r="N27" i="58"/>
  <c r="O27" i="58"/>
  <c r="P27" i="58"/>
  <c r="Q27" i="58"/>
  <c r="F28" i="58"/>
  <c r="G28" i="58"/>
  <c r="H28" i="58"/>
  <c r="I28" i="58"/>
  <c r="J28" i="58"/>
  <c r="K28" i="58"/>
  <c r="L28" i="58"/>
  <c r="M28" i="58"/>
  <c r="N28" i="58"/>
  <c r="O28" i="58"/>
  <c r="P28" i="58"/>
  <c r="Q28" i="58"/>
  <c r="F29" i="58"/>
  <c r="G29" i="58"/>
  <c r="H29" i="58"/>
  <c r="I29" i="58"/>
  <c r="J29" i="58"/>
  <c r="K29" i="58"/>
  <c r="L29" i="58"/>
  <c r="M29" i="58"/>
  <c r="N29" i="58"/>
  <c r="O29" i="58"/>
  <c r="P29" i="58"/>
  <c r="Q29" i="58"/>
  <c r="F30" i="58"/>
  <c r="G30" i="58"/>
  <c r="H30" i="58"/>
  <c r="I30" i="58"/>
  <c r="J30" i="58"/>
  <c r="K30" i="58"/>
  <c r="L30" i="58"/>
  <c r="M30" i="58"/>
  <c r="N30" i="58"/>
  <c r="O30" i="58"/>
  <c r="P30" i="58"/>
  <c r="Q30" i="58"/>
  <c r="F31" i="58"/>
  <c r="G31" i="58"/>
  <c r="H31" i="58"/>
  <c r="I31" i="58"/>
  <c r="J31" i="58"/>
  <c r="K31" i="58"/>
  <c r="L31" i="58"/>
  <c r="M31" i="58"/>
  <c r="N31" i="58"/>
  <c r="O31" i="58"/>
  <c r="P31" i="58"/>
  <c r="Q31" i="58"/>
  <c r="G26" i="58"/>
  <c r="H26" i="58"/>
  <c r="I26" i="58"/>
  <c r="J26" i="58"/>
  <c r="K26" i="58"/>
  <c r="L26" i="58"/>
  <c r="M26" i="58"/>
  <c r="N26" i="58"/>
  <c r="O26" i="58"/>
  <c r="P26" i="58"/>
  <c r="Q26" i="58"/>
  <c r="F26" i="58"/>
  <c r="U37" i="58"/>
  <c r="U36" i="58"/>
  <c r="U35" i="58"/>
  <c r="U34" i="58"/>
  <c r="U33" i="58"/>
  <c r="U32" i="58"/>
  <c r="U31" i="58"/>
  <c r="E31" i="58"/>
  <c r="U30" i="58"/>
  <c r="E30" i="58"/>
  <c r="U29" i="58"/>
  <c r="E29" i="58"/>
  <c r="U28" i="58"/>
  <c r="E28" i="58"/>
  <c r="U27" i="58"/>
  <c r="E27" i="58"/>
  <c r="E26" i="58"/>
  <c r="I12" i="58"/>
  <c r="H12" i="58"/>
  <c r="J12" i="58" s="1"/>
  <c r="F27" i="57"/>
  <c r="G27" i="57"/>
  <c r="H27" i="57"/>
  <c r="I27" i="57"/>
  <c r="J27" i="57"/>
  <c r="K27" i="57"/>
  <c r="L27" i="57"/>
  <c r="M27" i="57"/>
  <c r="N27" i="57"/>
  <c r="O27" i="57"/>
  <c r="P27" i="57"/>
  <c r="Q27" i="57"/>
  <c r="F28" i="57"/>
  <c r="G28" i="57"/>
  <c r="H28" i="57"/>
  <c r="I28" i="57"/>
  <c r="J28" i="57"/>
  <c r="K28" i="57"/>
  <c r="L28" i="57"/>
  <c r="M28" i="57"/>
  <c r="N28" i="57"/>
  <c r="O28" i="57"/>
  <c r="P28" i="57"/>
  <c r="Q28" i="57"/>
  <c r="F29" i="57"/>
  <c r="G29" i="57"/>
  <c r="H29" i="57"/>
  <c r="I29" i="57"/>
  <c r="J29" i="57"/>
  <c r="K29" i="57"/>
  <c r="L29" i="57"/>
  <c r="M29" i="57"/>
  <c r="N29" i="57"/>
  <c r="O29" i="57"/>
  <c r="P29" i="57"/>
  <c r="Q29" i="57"/>
  <c r="F30" i="57"/>
  <c r="G30" i="57"/>
  <c r="H30" i="57"/>
  <c r="I30" i="57"/>
  <c r="J30" i="57"/>
  <c r="K30" i="57"/>
  <c r="L30" i="57"/>
  <c r="M30" i="57"/>
  <c r="N30" i="57"/>
  <c r="O30" i="57"/>
  <c r="P30" i="57"/>
  <c r="Q30" i="57"/>
  <c r="F31" i="57"/>
  <c r="G31" i="57"/>
  <c r="H31" i="57"/>
  <c r="I31" i="57"/>
  <c r="J31" i="57"/>
  <c r="K31" i="57"/>
  <c r="L31" i="57"/>
  <c r="M31" i="57"/>
  <c r="N31" i="57"/>
  <c r="O31" i="57"/>
  <c r="P31" i="57"/>
  <c r="Q31" i="57"/>
  <c r="G26" i="57"/>
  <c r="H26" i="57"/>
  <c r="I26" i="57"/>
  <c r="J26" i="57"/>
  <c r="K26" i="57"/>
  <c r="L26" i="57"/>
  <c r="M26" i="57"/>
  <c r="N26" i="57"/>
  <c r="O26" i="57"/>
  <c r="P26" i="57"/>
  <c r="Q26" i="57"/>
  <c r="F26" i="57"/>
  <c r="U37" i="57"/>
  <c r="U36" i="57"/>
  <c r="U35" i="57"/>
  <c r="U34" i="57"/>
  <c r="U33" i="57"/>
  <c r="U32" i="57"/>
  <c r="U31" i="57"/>
  <c r="E31" i="57"/>
  <c r="U30" i="57"/>
  <c r="E30" i="57"/>
  <c r="U29" i="57"/>
  <c r="E29" i="57"/>
  <c r="U28" i="57"/>
  <c r="E28" i="57"/>
  <c r="U27" i="57"/>
  <c r="E27" i="57"/>
  <c r="E26" i="57"/>
  <c r="I12" i="57"/>
  <c r="H12" i="57"/>
  <c r="J12" i="57" s="1"/>
  <c r="F27" i="56"/>
  <c r="G27" i="56"/>
  <c r="H27" i="56"/>
  <c r="I27" i="56"/>
  <c r="J27" i="56"/>
  <c r="K27" i="56"/>
  <c r="L27" i="56"/>
  <c r="M27" i="56"/>
  <c r="N27" i="56"/>
  <c r="O27" i="56"/>
  <c r="P27" i="56"/>
  <c r="Q27" i="56"/>
  <c r="F28" i="56"/>
  <c r="G28" i="56"/>
  <c r="H28" i="56"/>
  <c r="I28" i="56"/>
  <c r="J28" i="56"/>
  <c r="K28" i="56"/>
  <c r="L28" i="56"/>
  <c r="M28" i="56"/>
  <c r="N28" i="56"/>
  <c r="O28" i="56"/>
  <c r="P28" i="56"/>
  <c r="Q28" i="56"/>
  <c r="F29" i="56"/>
  <c r="G29" i="56"/>
  <c r="H29" i="56"/>
  <c r="I29" i="56"/>
  <c r="J29" i="56"/>
  <c r="K29" i="56"/>
  <c r="L29" i="56"/>
  <c r="M29" i="56"/>
  <c r="N29" i="56"/>
  <c r="O29" i="56"/>
  <c r="P29" i="56"/>
  <c r="Q29" i="56"/>
  <c r="F30" i="56"/>
  <c r="G30" i="56"/>
  <c r="H30" i="56"/>
  <c r="I30" i="56"/>
  <c r="J30" i="56"/>
  <c r="K30" i="56"/>
  <c r="L30" i="56"/>
  <c r="M30" i="56"/>
  <c r="N30" i="56"/>
  <c r="O30" i="56"/>
  <c r="P30" i="56"/>
  <c r="Q30" i="56"/>
  <c r="F31" i="56"/>
  <c r="G31" i="56"/>
  <c r="H31" i="56"/>
  <c r="I31" i="56"/>
  <c r="J31" i="56"/>
  <c r="K31" i="56"/>
  <c r="L31" i="56"/>
  <c r="M31" i="56"/>
  <c r="N31" i="56"/>
  <c r="O31" i="56"/>
  <c r="P31" i="56"/>
  <c r="Q31" i="56"/>
  <c r="G26" i="56"/>
  <c r="H26" i="56"/>
  <c r="I26" i="56"/>
  <c r="J26" i="56"/>
  <c r="K26" i="56"/>
  <c r="L26" i="56"/>
  <c r="M26" i="56"/>
  <c r="N26" i="56"/>
  <c r="O26" i="56"/>
  <c r="P26" i="56"/>
  <c r="Q26" i="56"/>
  <c r="F26" i="56"/>
  <c r="U37" i="56"/>
  <c r="U36" i="56"/>
  <c r="U35" i="56"/>
  <c r="U34" i="56"/>
  <c r="U33" i="56"/>
  <c r="U32" i="56"/>
  <c r="U31" i="56"/>
  <c r="E31" i="56"/>
  <c r="U30" i="56"/>
  <c r="E30" i="56"/>
  <c r="U29" i="56"/>
  <c r="E29" i="56"/>
  <c r="U28" i="56"/>
  <c r="E28" i="56"/>
  <c r="U27" i="56"/>
  <c r="E27" i="56"/>
  <c r="E26" i="56"/>
  <c r="I12" i="56"/>
  <c r="H12" i="56"/>
  <c r="J12" i="56" s="1"/>
  <c r="F27" i="55"/>
  <c r="G27" i="55"/>
  <c r="H27" i="55"/>
  <c r="I27" i="55"/>
  <c r="J27" i="55"/>
  <c r="K27" i="55"/>
  <c r="L27" i="55"/>
  <c r="M27" i="55"/>
  <c r="N27" i="55"/>
  <c r="O27" i="55"/>
  <c r="P27" i="55"/>
  <c r="Q27" i="55"/>
  <c r="F28" i="55"/>
  <c r="G28" i="55"/>
  <c r="H28" i="55"/>
  <c r="I28" i="55"/>
  <c r="J28" i="55"/>
  <c r="K28" i="55"/>
  <c r="L28" i="55"/>
  <c r="M28" i="55"/>
  <c r="N28" i="55"/>
  <c r="O28" i="55"/>
  <c r="P28" i="55"/>
  <c r="Q28" i="55"/>
  <c r="F29" i="55"/>
  <c r="G29" i="55"/>
  <c r="H29" i="55"/>
  <c r="I29" i="55"/>
  <c r="J29" i="55"/>
  <c r="K29" i="55"/>
  <c r="L29" i="55"/>
  <c r="M29" i="55"/>
  <c r="N29" i="55"/>
  <c r="O29" i="55"/>
  <c r="P29" i="55"/>
  <c r="Q29" i="55"/>
  <c r="F30" i="55"/>
  <c r="G30" i="55"/>
  <c r="H30" i="55"/>
  <c r="I30" i="55"/>
  <c r="J30" i="55"/>
  <c r="K30" i="55"/>
  <c r="L30" i="55"/>
  <c r="M30" i="55"/>
  <c r="N30" i="55"/>
  <c r="O30" i="55"/>
  <c r="P30" i="55"/>
  <c r="Q30" i="55"/>
  <c r="F31" i="55"/>
  <c r="G31" i="55"/>
  <c r="H31" i="55"/>
  <c r="I31" i="55"/>
  <c r="J31" i="55"/>
  <c r="K31" i="55"/>
  <c r="L31" i="55"/>
  <c r="M31" i="55"/>
  <c r="N31" i="55"/>
  <c r="O31" i="55"/>
  <c r="P31" i="55"/>
  <c r="Q31" i="55"/>
  <c r="G26" i="55"/>
  <c r="H26" i="55"/>
  <c r="I26" i="55"/>
  <c r="J26" i="55"/>
  <c r="K26" i="55"/>
  <c r="L26" i="55"/>
  <c r="M26" i="55"/>
  <c r="N26" i="55"/>
  <c r="O26" i="55"/>
  <c r="P26" i="55"/>
  <c r="Q26" i="55"/>
  <c r="F26" i="55"/>
  <c r="U37" i="55"/>
  <c r="U36" i="55"/>
  <c r="U35" i="55"/>
  <c r="U34" i="55"/>
  <c r="U33" i="55"/>
  <c r="U32" i="55"/>
  <c r="U31" i="55"/>
  <c r="E31" i="55"/>
  <c r="U30" i="55"/>
  <c r="E30" i="55"/>
  <c r="U29" i="55"/>
  <c r="E29" i="55"/>
  <c r="U28" i="55"/>
  <c r="E28" i="55"/>
  <c r="U27" i="55"/>
  <c r="E27" i="55"/>
  <c r="E26" i="55"/>
  <c r="I12" i="55"/>
  <c r="H12" i="55"/>
  <c r="J12" i="55" s="1"/>
  <c r="F27" i="54"/>
  <c r="G27" i="54"/>
  <c r="H27" i="54"/>
  <c r="I27" i="54"/>
  <c r="J27" i="54"/>
  <c r="K27" i="54"/>
  <c r="L27" i="54"/>
  <c r="M27" i="54"/>
  <c r="N27" i="54"/>
  <c r="O27" i="54"/>
  <c r="P27" i="54"/>
  <c r="Q27" i="54"/>
  <c r="F28" i="54"/>
  <c r="G28" i="54"/>
  <c r="H28" i="54"/>
  <c r="I28" i="54"/>
  <c r="J28" i="54"/>
  <c r="K28" i="54"/>
  <c r="L28" i="54"/>
  <c r="M28" i="54"/>
  <c r="N28" i="54"/>
  <c r="O28" i="54"/>
  <c r="P28" i="54"/>
  <c r="Q28" i="54"/>
  <c r="F29" i="54"/>
  <c r="G29" i="54"/>
  <c r="H29" i="54"/>
  <c r="I29" i="54"/>
  <c r="J29" i="54"/>
  <c r="K29" i="54"/>
  <c r="L29" i="54"/>
  <c r="M29" i="54"/>
  <c r="N29" i="54"/>
  <c r="O29" i="54"/>
  <c r="P29" i="54"/>
  <c r="Q29" i="54"/>
  <c r="F30" i="54"/>
  <c r="G30" i="54"/>
  <c r="H30" i="54"/>
  <c r="I30" i="54"/>
  <c r="J30" i="54"/>
  <c r="K30" i="54"/>
  <c r="L30" i="54"/>
  <c r="M30" i="54"/>
  <c r="N30" i="54"/>
  <c r="O30" i="54"/>
  <c r="P30" i="54"/>
  <c r="Q30" i="54"/>
  <c r="F31" i="54"/>
  <c r="G31" i="54"/>
  <c r="H31" i="54"/>
  <c r="I31" i="54"/>
  <c r="J31" i="54"/>
  <c r="K31" i="54"/>
  <c r="L31" i="54"/>
  <c r="M31" i="54"/>
  <c r="N31" i="54"/>
  <c r="O31" i="54"/>
  <c r="P31" i="54"/>
  <c r="Q31" i="54"/>
  <c r="G26" i="54"/>
  <c r="H26" i="54"/>
  <c r="I26" i="54"/>
  <c r="J26" i="54"/>
  <c r="K26" i="54"/>
  <c r="L26" i="54"/>
  <c r="M26" i="54"/>
  <c r="N26" i="54"/>
  <c r="O26" i="54"/>
  <c r="P26" i="54"/>
  <c r="Q26" i="54"/>
  <c r="F26" i="54"/>
  <c r="U37" i="54"/>
  <c r="U36" i="54"/>
  <c r="U35" i="54"/>
  <c r="U34" i="54"/>
  <c r="U33" i="54"/>
  <c r="U32" i="54"/>
  <c r="U31" i="54"/>
  <c r="E31" i="54"/>
  <c r="U30" i="54"/>
  <c r="E30" i="54"/>
  <c r="U29" i="54"/>
  <c r="E29" i="54"/>
  <c r="U28" i="54"/>
  <c r="E28" i="54"/>
  <c r="U27" i="54"/>
  <c r="E27" i="54"/>
  <c r="E26" i="54"/>
  <c r="I12" i="54"/>
  <c r="H12" i="54"/>
  <c r="J12" i="54" s="1"/>
  <c r="F27" i="53"/>
  <c r="G27" i="53"/>
  <c r="H27" i="53"/>
  <c r="I27" i="53"/>
  <c r="J27" i="53"/>
  <c r="K27" i="53"/>
  <c r="L27" i="53"/>
  <c r="M27" i="53"/>
  <c r="N27" i="53"/>
  <c r="O27" i="53"/>
  <c r="P27" i="53"/>
  <c r="Q27" i="53"/>
  <c r="F28" i="53"/>
  <c r="G28" i="53"/>
  <c r="H28" i="53"/>
  <c r="I28" i="53"/>
  <c r="J28" i="53"/>
  <c r="K28" i="53"/>
  <c r="L28" i="53"/>
  <c r="M28" i="53"/>
  <c r="N28" i="53"/>
  <c r="O28" i="53"/>
  <c r="P28" i="53"/>
  <c r="Q28" i="53"/>
  <c r="F29" i="53"/>
  <c r="G29" i="53"/>
  <c r="H29" i="53"/>
  <c r="I29" i="53"/>
  <c r="J29" i="53"/>
  <c r="K29" i="53"/>
  <c r="L29" i="53"/>
  <c r="M29" i="53"/>
  <c r="N29" i="53"/>
  <c r="O29" i="53"/>
  <c r="P29" i="53"/>
  <c r="Q29" i="53"/>
  <c r="F30" i="53"/>
  <c r="G30" i="53"/>
  <c r="H30" i="53"/>
  <c r="I30" i="53"/>
  <c r="J30" i="53"/>
  <c r="K30" i="53"/>
  <c r="L30" i="53"/>
  <c r="M30" i="53"/>
  <c r="N30" i="53"/>
  <c r="O30" i="53"/>
  <c r="P30" i="53"/>
  <c r="Q30" i="53"/>
  <c r="F31" i="53"/>
  <c r="G31" i="53"/>
  <c r="H31" i="53"/>
  <c r="I31" i="53"/>
  <c r="J31" i="53"/>
  <c r="K31" i="53"/>
  <c r="L31" i="53"/>
  <c r="M31" i="53"/>
  <c r="N31" i="53"/>
  <c r="O31" i="53"/>
  <c r="P31" i="53"/>
  <c r="Q31" i="53"/>
  <c r="G26" i="53"/>
  <c r="H26" i="53"/>
  <c r="I26" i="53"/>
  <c r="J26" i="53"/>
  <c r="K26" i="53"/>
  <c r="L26" i="53"/>
  <c r="M26" i="53"/>
  <c r="N26" i="53"/>
  <c r="O26" i="53"/>
  <c r="P26" i="53"/>
  <c r="Q26" i="53"/>
  <c r="F26" i="53"/>
  <c r="U37" i="53"/>
  <c r="U36" i="53"/>
  <c r="U35" i="53"/>
  <c r="U34" i="53"/>
  <c r="U33" i="53"/>
  <c r="U32" i="53"/>
  <c r="U31" i="53"/>
  <c r="E31" i="53"/>
  <c r="U30" i="53"/>
  <c r="E30" i="53"/>
  <c r="U29" i="53"/>
  <c r="E29" i="53"/>
  <c r="U28" i="53"/>
  <c r="E28" i="53"/>
  <c r="U27" i="53"/>
  <c r="E27" i="53"/>
  <c r="E26" i="53"/>
  <c r="I12" i="53"/>
  <c r="H12" i="53"/>
  <c r="J12" i="53" s="1"/>
  <c r="F27" i="52"/>
  <c r="G27" i="52"/>
  <c r="H27" i="52"/>
  <c r="I27" i="52"/>
  <c r="J27" i="52"/>
  <c r="K27" i="52"/>
  <c r="L27" i="52"/>
  <c r="M27" i="52"/>
  <c r="N27" i="52"/>
  <c r="O27" i="52"/>
  <c r="P27" i="52"/>
  <c r="Q27" i="52"/>
  <c r="F28" i="52"/>
  <c r="G28" i="52"/>
  <c r="H28" i="52"/>
  <c r="I28" i="52"/>
  <c r="J28" i="52"/>
  <c r="K28" i="52"/>
  <c r="L28" i="52"/>
  <c r="M28" i="52"/>
  <c r="N28" i="52"/>
  <c r="O28" i="52"/>
  <c r="P28" i="52"/>
  <c r="Q28" i="52"/>
  <c r="F29" i="52"/>
  <c r="G29" i="52"/>
  <c r="H29" i="52"/>
  <c r="I29" i="52"/>
  <c r="J29" i="52"/>
  <c r="K29" i="52"/>
  <c r="L29" i="52"/>
  <c r="M29" i="52"/>
  <c r="N29" i="52"/>
  <c r="O29" i="52"/>
  <c r="P29" i="52"/>
  <c r="Q29" i="52"/>
  <c r="F30" i="52"/>
  <c r="G30" i="52"/>
  <c r="H30" i="52"/>
  <c r="I30" i="52"/>
  <c r="J30" i="52"/>
  <c r="K30" i="52"/>
  <c r="L30" i="52"/>
  <c r="M30" i="52"/>
  <c r="N30" i="52"/>
  <c r="O30" i="52"/>
  <c r="P30" i="52"/>
  <c r="Q30" i="52"/>
  <c r="F31" i="52"/>
  <c r="G31" i="52"/>
  <c r="H31" i="52"/>
  <c r="I31" i="52"/>
  <c r="J31" i="52"/>
  <c r="K31" i="52"/>
  <c r="L31" i="52"/>
  <c r="M31" i="52"/>
  <c r="N31" i="52"/>
  <c r="O31" i="52"/>
  <c r="P31" i="52"/>
  <c r="Q31" i="52"/>
  <c r="G26" i="52"/>
  <c r="H26" i="52"/>
  <c r="I26" i="52"/>
  <c r="J26" i="52"/>
  <c r="K26" i="52"/>
  <c r="L26" i="52"/>
  <c r="M26" i="52"/>
  <c r="N26" i="52"/>
  <c r="O26" i="52"/>
  <c r="P26" i="52"/>
  <c r="Q26" i="52"/>
  <c r="F26" i="52"/>
  <c r="U37" i="52"/>
  <c r="U36" i="52"/>
  <c r="U35" i="52"/>
  <c r="U34" i="52"/>
  <c r="U33" i="52"/>
  <c r="U32" i="52"/>
  <c r="U31" i="52"/>
  <c r="E31" i="52"/>
  <c r="U30" i="52"/>
  <c r="E30" i="52"/>
  <c r="U29" i="52"/>
  <c r="E29" i="52"/>
  <c r="U28" i="52"/>
  <c r="E28" i="52"/>
  <c r="U27" i="52"/>
  <c r="E27" i="52"/>
  <c r="E26" i="52"/>
  <c r="I12" i="52"/>
  <c r="H12" i="52"/>
  <c r="J12" i="52" s="1"/>
  <c r="F27" i="51"/>
  <c r="G27" i="51"/>
  <c r="H27" i="51"/>
  <c r="I27" i="51"/>
  <c r="J27" i="51"/>
  <c r="K27" i="51"/>
  <c r="L27" i="51"/>
  <c r="M27" i="51"/>
  <c r="N27" i="51"/>
  <c r="O27" i="51"/>
  <c r="P27" i="51"/>
  <c r="Q27" i="51"/>
  <c r="F28" i="51"/>
  <c r="G28" i="51"/>
  <c r="H28" i="51"/>
  <c r="I28" i="51"/>
  <c r="J28" i="51"/>
  <c r="K28" i="51"/>
  <c r="L28" i="51"/>
  <c r="M28" i="51"/>
  <c r="N28" i="51"/>
  <c r="O28" i="51"/>
  <c r="P28" i="51"/>
  <c r="Q28" i="51"/>
  <c r="F29" i="51"/>
  <c r="G29" i="51"/>
  <c r="H29" i="51"/>
  <c r="I29" i="51"/>
  <c r="J29" i="51"/>
  <c r="K29" i="51"/>
  <c r="L29" i="51"/>
  <c r="M29" i="51"/>
  <c r="N29" i="51"/>
  <c r="O29" i="51"/>
  <c r="P29" i="51"/>
  <c r="Q29" i="51"/>
  <c r="F30" i="51"/>
  <c r="G30" i="51"/>
  <c r="H30" i="51"/>
  <c r="I30" i="51"/>
  <c r="J30" i="51"/>
  <c r="K30" i="51"/>
  <c r="L30" i="51"/>
  <c r="M30" i="51"/>
  <c r="N30" i="51"/>
  <c r="O30" i="51"/>
  <c r="P30" i="51"/>
  <c r="Q30" i="51"/>
  <c r="F31" i="51"/>
  <c r="G31" i="51"/>
  <c r="H31" i="51"/>
  <c r="I31" i="51"/>
  <c r="J31" i="51"/>
  <c r="K31" i="51"/>
  <c r="L31" i="51"/>
  <c r="M31" i="51"/>
  <c r="N31" i="51"/>
  <c r="O31" i="51"/>
  <c r="P31" i="51"/>
  <c r="Q31" i="51"/>
  <c r="G26" i="51"/>
  <c r="H26" i="51"/>
  <c r="I26" i="51"/>
  <c r="J26" i="51"/>
  <c r="K26" i="51"/>
  <c r="L26" i="51"/>
  <c r="M26" i="51"/>
  <c r="N26" i="51"/>
  <c r="O26" i="51"/>
  <c r="P26" i="51"/>
  <c r="Q26" i="51"/>
  <c r="F26" i="51"/>
  <c r="U37" i="51"/>
  <c r="U36" i="51"/>
  <c r="U35" i="51"/>
  <c r="U34" i="51"/>
  <c r="U33" i="51"/>
  <c r="U32" i="51"/>
  <c r="U31" i="51"/>
  <c r="E31" i="51"/>
  <c r="U30" i="51"/>
  <c r="E30" i="51"/>
  <c r="U29" i="51"/>
  <c r="E29" i="51"/>
  <c r="U28" i="51"/>
  <c r="E28" i="51"/>
  <c r="U27" i="51"/>
  <c r="E27" i="51"/>
  <c r="E26" i="51"/>
  <c r="I12" i="51"/>
  <c r="H12" i="51"/>
  <c r="J12" i="51" s="1"/>
  <c r="F27" i="50"/>
  <c r="G27" i="50"/>
  <c r="H27" i="50"/>
  <c r="I27" i="50"/>
  <c r="J27" i="50"/>
  <c r="K27" i="50"/>
  <c r="L27" i="50"/>
  <c r="M27" i="50"/>
  <c r="N27" i="50"/>
  <c r="O27" i="50"/>
  <c r="P27" i="50"/>
  <c r="Q27" i="50"/>
  <c r="F28" i="50"/>
  <c r="G28" i="50"/>
  <c r="H28" i="50"/>
  <c r="I28" i="50"/>
  <c r="J28" i="50"/>
  <c r="K28" i="50"/>
  <c r="L28" i="50"/>
  <c r="M28" i="50"/>
  <c r="N28" i="50"/>
  <c r="O28" i="50"/>
  <c r="P28" i="50"/>
  <c r="Q28" i="50"/>
  <c r="F29" i="50"/>
  <c r="G29" i="50"/>
  <c r="H29" i="50"/>
  <c r="I29" i="50"/>
  <c r="J29" i="50"/>
  <c r="K29" i="50"/>
  <c r="L29" i="50"/>
  <c r="M29" i="50"/>
  <c r="N29" i="50"/>
  <c r="O29" i="50"/>
  <c r="P29" i="50"/>
  <c r="Q29" i="50"/>
  <c r="F30" i="50"/>
  <c r="G30" i="50"/>
  <c r="H30" i="50"/>
  <c r="I30" i="50"/>
  <c r="J30" i="50"/>
  <c r="K30" i="50"/>
  <c r="L30" i="50"/>
  <c r="M30" i="50"/>
  <c r="N30" i="50"/>
  <c r="O30" i="50"/>
  <c r="P30" i="50"/>
  <c r="Q30" i="50"/>
  <c r="F31" i="50"/>
  <c r="G31" i="50"/>
  <c r="H31" i="50"/>
  <c r="I31" i="50"/>
  <c r="J31" i="50"/>
  <c r="K31" i="50"/>
  <c r="L31" i="50"/>
  <c r="M31" i="50"/>
  <c r="N31" i="50"/>
  <c r="O31" i="50"/>
  <c r="P31" i="50"/>
  <c r="Q31" i="50"/>
  <c r="G26" i="50"/>
  <c r="H26" i="50"/>
  <c r="I26" i="50"/>
  <c r="J26" i="50"/>
  <c r="K26" i="50"/>
  <c r="L26" i="50"/>
  <c r="M26" i="50"/>
  <c r="N26" i="50"/>
  <c r="O26" i="50"/>
  <c r="P26" i="50"/>
  <c r="Q26" i="50"/>
  <c r="F26" i="50"/>
  <c r="U37" i="50"/>
  <c r="U36" i="50"/>
  <c r="U35" i="50"/>
  <c r="U34" i="50"/>
  <c r="U33" i="50"/>
  <c r="U32" i="50"/>
  <c r="U31" i="50"/>
  <c r="E31" i="50"/>
  <c r="U30" i="50"/>
  <c r="E30" i="50"/>
  <c r="U29" i="50"/>
  <c r="E29" i="50"/>
  <c r="U28" i="50"/>
  <c r="E28" i="50"/>
  <c r="U27" i="50"/>
  <c r="E27" i="50"/>
  <c r="E26" i="50"/>
  <c r="I12" i="50"/>
  <c r="H12" i="50"/>
  <c r="J12" i="50" s="1"/>
  <c r="F27" i="49"/>
  <c r="G27" i="49"/>
  <c r="H27" i="49"/>
  <c r="I27" i="49"/>
  <c r="J27" i="49"/>
  <c r="K27" i="49"/>
  <c r="L27" i="49"/>
  <c r="M27" i="49"/>
  <c r="N27" i="49"/>
  <c r="O27" i="49"/>
  <c r="P27" i="49"/>
  <c r="Q27" i="49"/>
  <c r="F28" i="49"/>
  <c r="G28" i="49"/>
  <c r="H28" i="49"/>
  <c r="I28" i="49"/>
  <c r="J28" i="49"/>
  <c r="K28" i="49"/>
  <c r="L28" i="49"/>
  <c r="M28" i="49"/>
  <c r="N28" i="49"/>
  <c r="O28" i="49"/>
  <c r="P28" i="49"/>
  <c r="Q28" i="49"/>
  <c r="F29" i="49"/>
  <c r="G29" i="49"/>
  <c r="H29" i="49"/>
  <c r="I29" i="49"/>
  <c r="J29" i="49"/>
  <c r="K29" i="49"/>
  <c r="L29" i="49"/>
  <c r="M29" i="49"/>
  <c r="N29" i="49"/>
  <c r="O29" i="49"/>
  <c r="P29" i="49"/>
  <c r="Q29" i="49"/>
  <c r="F30" i="49"/>
  <c r="G30" i="49"/>
  <c r="H30" i="49"/>
  <c r="I30" i="49"/>
  <c r="J30" i="49"/>
  <c r="K30" i="49"/>
  <c r="L30" i="49"/>
  <c r="M30" i="49"/>
  <c r="N30" i="49"/>
  <c r="O30" i="49"/>
  <c r="P30" i="49"/>
  <c r="Q30" i="49"/>
  <c r="F31" i="49"/>
  <c r="G31" i="49"/>
  <c r="H31" i="49"/>
  <c r="I31" i="49"/>
  <c r="J31" i="49"/>
  <c r="K31" i="49"/>
  <c r="L31" i="49"/>
  <c r="M31" i="49"/>
  <c r="N31" i="49"/>
  <c r="O31" i="49"/>
  <c r="P31" i="49"/>
  <c r="Q31" i="49"/>
  <c r="G26" i="49"/>
  <c r="H26" i="49"/>
  <c r="I26" i="49"/>
  <c r="J26" i="49"/>
  <c r="K26" i="49"/>
  <c r="L26" i="49"/>
  <c r="M26" i="49"/>
  <c r="N26" i="49"/>
  <c r="O26" i="49"/>
  <c r="P26" i="49"/>
  <c r="Q26" i="49"/>
  <c r="F26" i="49"/>
  <c r="U37" i="49"/>
  <c r="U36" i="49"/>
  <c r="U35" i="49"/>
  <c r="U34" i="49"/>
  <c r="U33" i="49"/>
  <c r="U32" i="49"/>
  <c r="U31" i="49"/>
  <c r="E31" i="49"/>
  <c r="U30" i="49"/>
  <c r="E30" i="49"/>
  <c r="U29" i="49"/>
  <c r="E29" i="49"/>
  <c r="U28" i="49"/>
  <c r="E28" i="49"/>
  <c r="U27" i="49"/>
  <c r="E27" i="49"/>
  <c r="E26" i="49"/>
  <c r="I12" i="49"/>
  <c r="H12" i="49"/>
  <c r="J12" i="49" s="1"/>
  <c r="F27" i="48"/>
  <c r="G27" i="48"/>
  <c r="H27" i="48"/>
  <c r="I27" i="48"/>
  <c r="J27" i="48"/>
  <c r="K27" i="48"/>
  <c r="L27" i="48"/>
  <c r="M27" i="48"/>
  <c r="N27" i="48"/>
  <c r="O27" i="48"/>
  <c r="P27" i="48"/>
  <c r="Q27" i="48"/>
  <c r="F28" i="48"/>
  <c r="G28" i="48"/>
  <c r="H28" i="48"/>
  <c r="I28" i="48"/>
  <c r="J28" i="48"/>
  <c r="K28" i="48"/>
  <c r="L28" i="48"/>
  <c r="M28" i="48"/>
  <c r="N28" i="48"/>
  <c r="O28" i="48"/>
  <c r="P28" i="48"/>
  <c r="Q28" i="48"/>
  <c r="F29" i="48"/>
  <c r="G29" i="48"/>
  <c r="H29" i="48"/>
  <c r="I29" i="48"/>
  <c r="J29" i="48"/>
  <c r="K29" i="48"/>
  <c r="L29" i="48"/>
  <c r="M29" i="48"/>
  <c r="N29" i="48"/>
  <c r="O29" i="48"/>
  <c r="P29" i="48"/>
  <c r="Q29" i="48"/>
  <c r="F30" i="48"/>
  <c r="G30" i="48"/>
  <c r="H30" i="48"/>
  <c r="I30" i="48"/>
  <c r="J30" i="48"/>
  <c r="K30" i="48"/>
  <c r="L30" i="48"/>
  <c r="M30" i="48"/>
  <c r="N30" i="48"/>
  <c r="O30" i="48"/>
  <c r="P30" i="48"/>
  <c r="Q30" i="48"/>
  <c r="F31" i="48"/>
  <c r="G31" i="48"/>
  <c r="H31" i="48"/>
  <c r="I31" i="48"/>
  <c r="J31" i="48"/>
  <c r="K31" i="48"/>
  <c r="L31" i="48"/>
  <c r="M31" i="48"/>
  <c r="N31" i="48"/>
  <c r="O31" i="48"/>
  <c r="P31" i="48"/>
  <c r="Q31" i="48"/>
  <c r="G26" i="48"/>
  <c r="H26" i="48"/>
  <c r="I26" i="48"/>
  <c r="J26" i="48"/>
  <c r="K26" i="48"/>
  <c r="L26" i="48"/>
  <c r="M26" i="48"/>
  <c r="N26" i="48"/>
  <c r="O26" i="48"/>
  <c r="P26" i="48"/>
  <c r="Q26" i="48"/>
  <c r="F26" i="48"/>
  <c r="U37" i="48"/>
  <c r="U36" i="48"/>
  <c r="U35" i="48"/>
  <c r="U34" i="48"/>
  <c r="U33" i="48"/>
  <c r="U32" i="48"/>
  <c r="U31" i="48"/>
  <c r="E31" i="48"/>
  <c r="U30" i="48"/>
  <c r="E30" i="48"/>
  <c r="U29" i="48"/>
  <c r="E29" i="48"/>
  <c r="U28" i="48"/>
  <c r="E28" i="48"/>
  <c r="U27" i="48"/>
  <c r="E27" i="48"/>
  <c r="E26" i="48"/>
  <c r="I12" i="48"/>
  <c r="H12" i="48"/>
  <c r="J12" i="48" s="1"/>
  <c r="F31" i="47"/>
  <c r="G31" i="47"/>
  <c r="H31" i="47"/>
  <c r="I31" i="47"/>
  <c r="J31" i="47"/>
  <c r="K31" i="47"/>
  <c r="L31" i="47"/>
  <c r="M31" i="47"/>
  <c r="N31" i="47"/>
  <c r="O31" i="47"/>
  <c r="P31" i="47"/>
  <c r="Q31" i="47"/>
  <c r="F27" i="47"/>
  <c r="G27" i="47"/>
  <c r="H27" i="47"/>
  <c r="I27" i="47"/>
  <c r="J27" i="47"/>
  <c r="K27" i="47"/>
  <c r="L27" i="47"/>
  <c r="M27" i="47"/>
  <c r="N27" i="47"/>
  <c r="O27" i="47"/>
  <c r="P27" i="47"/>
  <c r="Q27" i="47"/>
  <c r="F28" i="47"/>
  <c r="G28" i="47"/>
  <c r="H28" i="47"/>
  <c r="I28" i="47"/>
  <c r="J28" i="47"/>
  <c r="K28" i="47"/>
  <c r="L28" i="47"/>
  <c r="M28" i="47"/>
  <c r="N28" i="47"/>
  <c r="O28" i="47"/>
  <c r="P28" i="47"/>
  <c r="Q28" i="47"/>
  <c r="F29" i="47"/>
  <c r="G29" i="47"/>
  <c r="H29" i="47"/>
  <c r="I29" i="47"/>
  <c r="J29" i="47"/>
  <c r="K29" i="47"/>
  <c r="L29" i="47"/>
  <c r="M29" i="47"/>
  <c r="N29" i="47"/>
  <c r="O29" i="47"/>
  <c r="P29" i="47"/>
  <c r="Q29" i="47"/>
  <c r="F30" i="47"/>
  <c r="G30" i="47"/>
  <c r="H30" i="47"/>
  <c r="I30" i="47"/>
  <c r="J30" i="47"/>
  <c r="K30" i="47"/>
  <c r="L30" i="47"/>
  <c r="M30" i="47"/>
  <c r="N30" i="47"/>
  <c r="O30" i="47"/>
  <c r="P30" i="47"/>
  <c r="Q30" i="47"/>
  <c r="G26" i="47"/>
  <c r="H26" i="47"/>
  <c r="I26" i="47"/>
  <c r="J26" i="47"/>
  <c r="K26" i="47"/>
  <c r="L26" i="47"/>
  <c r="M26" i="47"/>
  <c r="N26" i="47"/>
  <c r="O26" i="47"/>
  <c r="P26" i="47"/>
  <c r="Q26" i="47"/>
  <c r="F26" i="47"/>
  <c r="U37" i="47"/>
  <c r="U36" i="47"/>
  <c r="U35" i="47"/>
  <c r="U34" i="47"/>
  <c r="U33" i="47"/>
  <c r="U32" i="47"/>
  <c r="U31" i="47"/>
  <c r="E31" i="47"/>
  <c r="U30" i="47"/>
  <c r="E30" i="47"/>
  <c r="U29" i="47"/>
  <c r="E29" i="47"/>
  <c r="U28" i="47"/>
  <c r="E28" i="47"/>
  <c r="U27" i="47"/>
  <c r="E27" i="47"/>
  <c r="E26" i="47"/>
  <c r="I12" i="47"/>
  <c r="H12" i="47"/>
  <c r="J12" i="47" s="1"/>
  <c r="F27" i="46"/>
  <c r="G27" i="46"/>
  <c r="H27" i="46"/>
  <c r="I27" i="46"/>
  <c r="J27" i="46"/>
  <c r="K27" i="46"/>
  <c r="L27" i="46"/>
  <c r="M27" i="46"/>
  <c r="N27" i="46"/>
  <c r="O27" i="46"/>
  <c r="P27" i="46"/>
  <c r="Q27" i="46"/>
  <c r="F28" i="46"/>
  <c r="G28" i="46"/>
  <c r="H28" i="46"/>
  <c r="I28" i="46"/>
  <c r="J28" i="46"/>
  <c r="K28" i="46"/>
  <c r="L28" i="46"/>
  <c r="M28" i="46"/>
  <c r="N28" i="46"/>
  <c r="O28" i="46"/>
  <c r="P28" i="46"/>
  <c r="Q28" i="46"/>
  <c r="F29" i="46"/>
  <c r="G29" i="46"/>
  <c r="H29" i="46"/>
  <c r="I29" i="46"/>
  <c r="J29" i="46"/>
  <c r="K29" i="46"/>
  <c r="L29" i="46"/>
  <c r="M29" i="46"/>
  <c r="N29" i="46"/>
  <c r="O29" i="46"/>
  <c r="P29" i="46"/>
  <c r="Q29" i="46"/>
  <c r="F30" i="46"/>
  <c r="G30" i="46"/>
  <c r="H30" i="46"/>
  <c r="I30" i="46"/>
  <c r="J30" i="46"/>
  <c r="K30" i="46"/>
  <c r="L30" i="46"/>
  <c r="M30" i="46"/>
  <c r="N30" i="46"/>
  <c r="O30" i="46"/>
  <c r="P30" i="46"/>
  <c r="Q30" i="46"/>
  <c r="F31" i="46"/>
  <c r="G31" i="46"/>
  <c r="H31" i="46"/>
  <c r="I31" i="46"/>
  <c r="J31" i="46"/>
  <c r="K31" i="46"/>
  <c r="L31" i="46"/>
  <c r="M31" i="46"/>
  <c r="N31" i="46"/>
  <c r="O31" i="46"/>
  <c r="P31" i="46"/>
  <c r="Q31" i="46"/>
  <c r="G26" i="46"/>
  <c r="H26" i="46"/>
  <c r="I26" i="46"/>
  <c r="J26" i="46"/>
  <c r="K26" i="46"/>
  <c r="L26" i="46"/>
  <c r="M26" i="46"/>
  <c r="N26" i="46"/>
  <c r="O26" i="46"/>
  <c r="P26" i="46"/>
  <c r="Q26" i="46"/>
  <c r="F26" i="46"/>
  <c r="U37" i="46"/>
  <c r="U36" i="46"/>
  <c r="U35" i="46"/>
  <c r="U34" i="46"/>
  <c r="U33" i="46"/>
  <c r="U32" i="46"/>
  <c r="U31" i="46"/>
  <c r="E31" i="46"/>
  <c r="U30" i="46"/>
  <c r="E30" i="46"/>
  <c r="U29" i="46"/>
  <c r="E29" i="46"/>
  <c r="U28" i="46"/>
  <c r="E28" i="46"/>
  <c r="U27" i="46"/>
  <c r="E27" i="46"/>
  <c r="E26" i="46"/>
  <c r="I12" i="46"/>
  <c r="H12" i="46"/>
  <c r="J12" i="46" s="1"/>
  <c r="F27" i="45"/>
  <c r="G27" i="45"/>
  <c r="H27" i="45"/>
  <c r="I27" i="45"/>
  <c r="J27" i="45"/>
  <c r="K27" i="45"/>
  <c r="L27" i="45"/>
  <c r="M27" i="45"/>
  <c r="N27" i="45"/>
  <c r="O27" i="45"/>
  <c r="P27" i="45"/>
  <c r="Q27" i="45"/>
  <c r="F28" i="45"/>
  <c r="G28" i="45"/>
  <c r="H28" i="45"/>
  <c r="I28" i="45"/>
  <c r="J28" i="45"/>
  <c r="K28" i="45"/>
  <c r="L28" i="45"/>
  <c r="M28" i="45"/>
  <c r="N28" i="45"/>
  <c r="O28" i="45"/>
  <c r="P28" i="45"/>
  <c r="Q28" i="45"/>
  <c r="F29" i="45"/>
  <c r="G29" i="45"/>
  <c r="H29" i="45"/>
  <c r="I29" i="45"/>
  <c r="J29" i="45"/>
  <c r="K29" i="45"/>
  <c r="L29" i="45"/>
  <c r="M29" i="45"/>
  <c r="N29" i="45"/>
  <c r="O29" i="45"/>
  <c r="P29" i="45"/>
  <c r="Q29" i="45"/>
  <c r="F30" i="45"/>
  <c r="G30" i="45"/>
  <c r="H30" i="45"/>
  <c r="I30" i="45"/>
  <c r="J30" i="45"/>
  <c r="K30" i="45"/>
  <c r="L30" i="45"/>
  <c r="M30" i="45"/>
  <c r="N30" i="45"/>
  <c r="O30" i="45"/>
  <c r="P30" i="45"/>
  <c r="Q30" i="45"/>
  <c r="F31" i="45"/>
  <c r="G31" i="45"/>
  <c r="H31" i="45"/>
  <c r="I31" i="45"/>
  <c r="J31" i="45"/>
  <c r="K31" i="45"/>
  <c r="L31" i="45"/>
  <c r="M31" i="45"/>
  <c r="N31" i="45"/>
  <c r="O31" i="45"/>
  <c r="P31" i="45"/>
  <c r="Q31" i="45"/>
  <c r="G26" i="45"/>
  <c r="H26" i="45"/>
  <c r="I26" i="45"/>
  <c r="J26" i="45"/>
  <c r="K26" i="45"/>
  <c r="L26" i="45"/>
  <c r="M26" i="45"/>
  <c r="N26" i="45"/>
  <c r="O26" i="45"/>
  <c r="P26" i="45"/>
  <c r="Q26" i="45"/>
  <c r="F26" i="45"/>
  <c r="U37" i="45"/>
  <c r="U36" i="45"/>
  <c r="U35" i="45"/>
  <c r="U34" i="45"/>
  <c r="U33" i="45"/>
  <c r="U32" i="45"/>
  <c r="U31" i="45"/>
  <c r="E31" i="45"/>
  <c r="U30" i="45"/>
  <c r="E30" i="45"/>
  <c r="U29" i="45"/>
  <c r="E29" i="45"/>
  <c r="U28" i="45"/>
  <c r="E28" i="45"/>
  <c r="U27" i="45"/>
  <c r="E27" i="45"/>
  <c r="E26" i="45"/>
  <c r="I12" i="45"/>
  <c r="H12" i="45"/>
  <c r="J12" i="45" s="1"/>
  <c r="F27" i="44"/>
  <c r="G27" i="44"/>
  <c r="H27" i="44"/>
  <c r="I27" i="44"/>
  <c r="J27" i="44"/>
  <c r="K27" i="44"/>
  <c r="L27" i="44"/>
  <c r="M27" i="44"/>
  <c r="N27" i="44"/>
  <c r="O27" i="44"/>
  <c r="P27" i="44"/>
  <c r="Q27" i="44"/>
  <c r="F28" i="44"/>
  <c r="G28" i="44"/>
  <c r="H28" i="44"/>
  <c r="I28" i="44"/>
  <c r="J28" i="44"/>
  <c r="K28" i="44"/>
  <c r="L28" i="44"/>
  <c r="M28" i="44"/>
  <c r="N28" i="44"/>
  <c r="O28" i="44"/>
  <c r="P28" i="44"/>
  <c r="Q28" i="44"/>
  <c r="F29" i="44"/>
  <c r="G29" i="44"/>
  <c r="H29" i="44"/>
  <c r="I29" i="44"/>
  <c r="J29" i="44"/>
  <c r="K29" i="44"/>
  <c r="L29" i="44"/>
  <c r="M29" i="44"/>
  <c r="N29" i="44"/>
  <c r="O29" i="44"/>
  <c r="P29" i="44"/>
  <c r="Q29" i="44"/>
  <c r="F30" i="44"/>
  <c r="G30" i="44"/>
  <c r="H30" i="44"/>
  <c r="I30" i="44"/>
  <c r="J30" i="44"/>
  <c r="K30" i="44"/>
  <c r="L30" i="44"/>
  <c r="M30" i="44"/>
  <c r="N30" i="44"/>
  <c r="O30" i="44"/>
  <c r="P30" i="44"/>
  <c r="Q30" i="44"/>
  <c r="F31" i="44"/>
  <c r="G31" i="44"/>
  <c r="H31" i="44"/>
  <c r="I31" i="44"/>
  <c r="J31" i="44"/>
  <c r="K31" i="44"/>
  <c r="L31" i="44"/>
  <c r="M31" i="44"/>
  <c r="N31" i="44"/>
  <c r="O31" i="44"/>
  <c r="P31" i="44"/>
  <c r="Q31" i="44"/>
  <c r="G26" i="44"/>
  <c r="H26" i="44"/>
  <c r="I26" i="44"/>
  <c r="J26" i="44"/>
  <c r="K26" i="44"/>
  <c r="L26" i="44"/>
  <c r="M26" i="44"/>
  <c r="N26" i="44"/>
  <c r="O26" i="44"/>
  <c r="P26" i="44"/>
  <c r="Q26" i="44"/>
  <c r="F26" i="44"/>
  <c r="U37" i="44"/>
  <c r="U36" i="44"/>
  <c r="U35" i="44"/>
  <c r="U34" i="44"/>
  <c r="U33" i="44"/>
  <c r="U32" i="44"/>
  <c r="U31" i="44"/>
  <c r="E31" i="44"/>
  <c r="U30" i="44"/>
  <c r="E30" i="44"/>
  <c r="U29" i="44"/>
  <c r="E29" i="44"/>
  <c r="U28" i="44"/>
  <c r="E28" i="44"/>
  <c r="U27" i="44"/>
  <c r="E27" i="44"/>
  <c r="E26" i="44"/>
  <c r="I12" i="44"/>
  <c r="H12" i="44"/>
  <c r="J12" i="44" s="1"/>
  <c r="F27" i="43"/>
  <c r="G27" i="43"/>
  <c r="H27" i="43"/>
  <c r="I27" i="43"/>
  <c r="J27" i="43"/>
  <c r="K27" i="43"/>
  <c r="L27" i="43"/>
  <c r="M27" i="43"/>
  <c r="N27" i="43"/>
  <c r="O27" i="43"/>
  <c r="P27" i="43"/>
  <c r="Q27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G26" i="43"/>
  <c r="H26" i="43"/>
  <c r="I26" i="43"/>
  <c r="J26" i="43"/>
  <c r="K26" i="43"/>
  <c r="L26" i="43"/>
  <c r="M26" i="43"/>
  <c r="N26" i="43"/>
  <c r="O26" i="43"/>
  <c r="P26" i="43"/>
  <c r="Q26" i="43"/>
  <c r="F26" i="43"/>
  <c r="U37" i="43"/>
  <c r="U36" i="43"/>
  <c r="U35" i="43"/>
  <c r="U34" i="43"/>
  <c r="U33" i="43"/>
  <c r="U32" i="43"/>
  <c r="U31" i="43"/>
  <c r="E31" i="43"/>
  <c r="U30" i="43"/>
  <c r="E30" i="43"/>
  <c r="U29" i="43"/>
  <c r="E29" i="43"/>
  <c r="U28" i="43"/>
  <c r="E28" i="43"/>
  <c r="U27" i="43"/>
  <c r="E27" i="43"/>
  <c r="E26" i="43"/>
  <c r="I12" i="43"/>
  <c r="H12" i="43"/>
  <c r="J12" i="43" s="1"/>
  <c r="F27" i="42"/>
  <c r="G27" i="42"/>
  <c r="H27" i="42"/>
  <c r="I27" i="42"/>
  <c r="J27" i="42"/>
  <c r="K27" i="42"/>
  <c r="L27" i="42"/>
  <c r="M27" i="42"/>
  <c r="N27" i="42"/>
  <c r="O27" i="42"/>
  <c r="P27" i="42"/>
  <c r="Q27" i="42"/>
  <c r="F28" i="42"/>
  <c r="G28" i="42"/>
  <c r="H28" i="42"/>
  <c r="I28" i="42"/>
  <c r="J28" i="42"/>
  <c r="K28" i="42"/>
  <c r="L28" i="42"/>
  <c r="M28" i="42"/>
  <c r="N28" i="42"/>
  <c r="O28" i="42"/>
  <c r="P28" i="42"/>
  <c r="Q28" i="42"/>
  <c r="F29" i="42"/>
  <c r="G29" i="42"/>
  <c r="H29" i="42"/>
  <c r="I29" i="42"/>
  <c r="J29" i="42"/>
  <c r="K29" i="42"/>
  <c r="L29" i="42"/>
  <c r="M29" i="42"/>
  <c r="N29" i="42"/>
  <c r="O29" i="42"/>
  <c r="P29" i="42"/>
  <c r="Q29" i="42"/>
  <c r="F30" i="42"/>
  <c r="G30" i="42"/>
  <c r="H30" i="42"/>
  <c r="I30" i="42"/>
  <c r="J30" i="42"/>
  <c r="K30" i="42"/>
  <c r="L30" i="42"/>
  <c r="M30" i="42"/>
  <c r="N30" i="42"/>
  <c r="O30" i="42"/>
  <c r="P30" i="42"/>
  <c r="Q30" i="42"/>
  <c r="F31" i="42"/>
  <c r="G31" i="42"/>
  <c r="H31" i="42"/>
  <c r="I31" i="42"/>
  <c r="J31" i="42"/>
  <c r="K31" i="42"/>
  <c r="L31" i="42"/>
  <c r="M31" i="42"/>
  <c r="N31" i="42"/>
  <c r="O31" i="42"/>
  <c r="P31" i="42"/>
  <c r="Q31" i="42"/>
  <c r="G26" i="42"/>
  <c r="H26" i="42"/>
  <c r="I26" i="42"/>
  <c r="J26" i="42"/>
  <c r="K26" i="42"/>
  <c r="L26" i="42"/>
  <c r="M26" i="42"/>
  <c r="N26" i="42"/>
  <c r="O26" i="42"/>
  <c r="P26" i="42"/>
  <c r="Q26" i="42"/>
  <c r="F26" i="42"/>
  <c r="U37" i="42"/>
  <c r="U36" i="42"/>
  <c r="U35" i="42"/>
  <c r="U34" i="42"/>
  <c r="U33" i="42"/>
  <c r="U32" i="42"/>
  <c r="U31" i="42"/>
  <c r="E31" i="42"/>
  <c r="U30" i="42"/>
  <c r="E30" i="42"/>
  <c r="U29" i="42"/>
  <c r="E29" i="42"/>
  <c r="U28" i="42"/>
  <c r="E28" i="42"/>
  <c r="U27" i="42"/>
  <c r="E27" i="42"/>
  <c r="E26" i="42"/>
  <c r="I12" i="42"/>
  <c r="H12" i="42"/>
  <c r="J12" i="42" s="1"/>
  <c r="F27" i="41"/>
  <c r="G27" i="41"/>
  <c r="H27" i="41"/>
  <c r="I27" i="41"/>
  <c r="J27" i="41"/>
  <c r="K27" i="41"/>
  <c r="L27" i="41"/>
  <c r="M27" i="41"/>
  <c r="N27" i="41"/>
  <c r="O27" i="41"/>
  <c r="P27" i="41"/>
  <c r="Q27" i="41"/>
  <c r="F28" i="41"/>
  <c r="G28" i="41"/>
  <c r="H28" i="41"/>
  <c r="I28" i="41"/>
  <c r="J28" i="41"/>
  <c r="K28" i="41"/>
  <c r="L28" i="41"/>
  <c r="M28" i="41"/>
  <c r="N28" i="41"/>
  <c r="O28" i="41"/>
  <c r="P28" i="41"/>
  <c r="Q28" i="41"/>
  <c r="F29" i="41"/>
  <c r="G29" i="41"/>
  <c r="H29" i="41"/>
  <c r="I29" i="41"/>
  <c r="J29" i="41"/>
  <c r="K29" i="41"/>
  <c r="L29" i="41"/>
  <c r="M29" i="41"/>
  <c r="N29" i="41"/>
  <c r="O29" i="41"/>
  <c r="P29" i="41"/>
  <c r="Q29" i="41"/>
  <c r="F30" i="41"/>
  <c r="G30" i="41"/>
  <c r="H30" i="41"/>
  <c r="I30" i="41"/>
  <c r="J30" i="41"/>
  <c r="K30" i="41"/>
  <c r="L30" i="41"/>
  <c r="M30" i="41"/>
  <c r="N30" i="41"/>
  <c r="O30" i="41"/>
  <c r="P30" i="41"/>
  <c r="Q30" i="41"/>
  <c r="F31" i="41"/>
  <c r="G31" i="41"/>
  <c r="H31" i="41"/>
  <c r="I31" i="41"/>
  <c r="J31" i="41"/>
  <c r="K31" i="41"/>
  <c r="L31" i="41"/>
  <c r="M31" i="41"/>
  <c r="N31" i="41"/>
  <c r="O31" i="41"/>
  <c r="P31" i="41"/>
  <c r="Q31" i="41"/>
  <c r="G26" i="41"/>
  <c r="H26" i="41"/>
  <c r="I26" i="41"/>
  <c r="J26" i="41"/>
  <c r="K26" i="41"/>
  <c r="L26" i="41"/>
  <c r="M26" i="41"/>
  <c r="N26" i="41"/>
  <c r="O26" i="41"/>
  <c r="P26" i="41"/>
  <c r="Q26" i="41"/>
  <c r="F26" i="41"/>
  <c r="U37" i="41"/>
  <c r="U36" i="41"/>
  <c r="U35" i="41"/>
  <c r="U34" i="41"/>
  <c r="U33" i="41"/>
  <c r="U32" i="41"/>
  <c r="U31" i="41"/>
  <c r="E31" i="41"/>
  <c r="U30" i="41"/>
  <c r="E30" i="41"/>
  <c r="U29" i="41"/>
  <c r="E29" i="41"/>
  <c r="U28" i="41"/>
  <c r="E28" i="41"/>
  <c r="U27" i="41"/>
  <c r="E27" i="41"/>
  <c r="E26" i="41"/>
  <c r="I12" i="41"/>
  <c r="H12" i="41"/>
  <c r="J12" i="41" s="1"/>
  <c r="F27" i="40"/>
  <c r="G27" i="40"/>
  <c r="H27" i="40"/>
  <c r="I27" i="40"/>
  <c r="J27" i="40"/>
  <c r="K27" i="40"/>
  <c r="L27" i="40"/>
  <c r="M27" i="40"/>
  <c r="N27" i="40"/>
  <c r="O27" i="40"/>
  <c r="P27" i="40"/>
  <c r="Q27" i="40"/>
  <c r="F28" i="40"/>
  <c r="G28" i="40"/>
  <c r="H28" i="40"/>
  <c r="I28" i="40"/>
  <c r="J28" i="40"/>
  <c r="K28" i="40"/>
  <c r="L28" i="40"/>
  <c r="M28" i="40"/>
  <c r="N28" i="40"/>
  <c r="O28" i="40"/>
  <c r="P28" i="40"/>
  <c r="Q28" i="40"/>
  <c r="F29" i="40"/>
  <c r="G29" i="40"/>
  <c r="H29" i="40"/>
  <c r="I29" i="40"/>
  <c r="J29" i="40"/>
  <c r="K29" i="40"/>
  <c r="L29" i="40"/>
  <c r="M29" i="40"/>
  <c r="N29" i="40"/>
  <c r="O29" i="40"/>
  <c r="P29" i="40"/>
  <c r="Q29" i="40"/>
  <c r="F30" i="40"/>
  <c r="G30" i="40"/>
  <c r="H30" i="40"/>
  <c r="I30" i="40"/>
  <c r="J30" i="40"/>
  <c r="K30" i="40"/>
  <c r="L30" i="40"/>
  <c r="M30" i="40"/>
  <c r="N30" i="40"/>
  <c r="O30" i="40"/>
  <c r="P30" i="40"/>
  <c r="Q30" i="40"/>
  <c r="F31" i="40"/>
  <c r="G31" i="40"/>
  <c r="H31" i="40"/>
  <c r="I31" i="40"/>
  <c r="J31" i="40"/>
  <c r="K31" i="40"/>
  <c r="L31" i="40"/>
  <c r="M31" i="40"/>
  <c r="N31" i="40"/>
  <c r="O31" i="40"/>
  <c r="P31" i="40"/>
  <c r="Q31" i="40"/>
  <c r="G26" i="40"/>
  <c r="H26" i="40"/>
  <c r="I26" i="40"/>
  <c r="J26" i="40"/>
  <c r="K26" i="40"/>
  <c r="L26" i="40"/>
  <c r="M26" i="40"/>
  <c r="N26" i="40"/>
  <c r="O26" i="40"/>
  <c r="P26" i="40"/>
  <c r="Q26" i="40"/>
  <c r="F26" i="40"/>
  <c r="U37" i="40"/>
  <c r="U36" i="40"/>
  <c r="U35" i="40"/>
  <c r="U34" i="40"/>
  <c r="U33" i="40"/>
  <c r="U32" i="40"/>
  <c r="U31" i="40"/>
  <c r="E31" i="40"/>
  <c r="U30" i="40"/>
  <c r="E30" i="40"/>
  <c r="U29" i="40"/>
  <c r="E29" i="40"/>
  <c r="U28" i="40"/>
  <c r="E28" i="40"/>
  <c r="U27" i="40"/>
  <c r="E27" i="40"/>
  <c r="E26" i="40"/>
  <c r="I12" i="40"/>
  <c r="H12" i="40"/>
  <c r="J12" i="40" s="1"/>
  <c r="F27" i="39"/>
  <c r="G27" i="39"/>
  <c r="H27" i="39"/>
  <c r="I27" i="39"/>
  <c r="J27" i="39"/>
  <c r="K27" i="39"/>
  <c r="L27" i="39"/>
  <c r="M27" i="39"/>
  <c r="N27" i="39"/>
  <c r="O27" i="39"/>
  <c r="P27" i="39"/>
  <c r="Q27" i="39"/>
  <c r="F28" i="39"/>
  <c r="G28" i="39"/>
  <c r="H28" i="39"/>
  <c r="I28" i="39"/>
  <c r="J28" i="39"/>
  <c r="K28" i="39"/>
  <c r="L28" i="39"/>
  <c r="M28" i="39"/>
  <c r="N28" i="39"/>
  <c r="O28" i="39"/>
  <c r="P28" i="39"/>
  <c r="Q28" i="39"/>
  <c r="F29" i="39"/>
  <c r="G29" i="39"/>
  <c r="H29" i="39"/>
  <c r="I29" i="39"/>
  <c r="J29" i="39"/>
  <c r="K29" i="39"/>
  <c r="L29" i="39"/>
  <c r="M29" i="39"/>
  <c r="N29" i="39"/>
  <c r="O29" i="39"/>
  <c r="P29" i="39"/>
  <c r="Q29" i="39"/>
  <c r="F30" i="39"/>
  <c r="G30" i="39"/>
  <c r="H30" i="39"/>
  <c r="I30" i="39"/>
  <c r="J30" i="39"/>
  <c r="K30" i="39"/>
  <c r="L30" i="39"/>
  <c r="M30" i="39"/>
  <c r="N30" i="39"/>
  <c r="O30" i="39"/>
  <c r="P30" i="39"/>
  <c r="Q30" i="39"/>
  <c r="F31" i="39"/>
  <c r="G31" i="39"/>
  <c r="H31" i="39"/>
  <c r="I31" i="39"/>
  <c r="J31" i="39"/>
  <c r="K31" i="39"/>
  <c r="L31" i="39"/>
  <c r="M31" i="39"/>
  <c r="N31" i="39"/>
  <c r="O31" i="39"/>
  <c r="P31" i="39"/>
  <c r="Q31" i="39"/>
  <c r="G26" i="39"/>
  <c r="H26" i="39"/>
  <c r="I26" i="39"/>
  <c r="J26" i="39"/>
  <c r="K26" i="39"/>
  <c r="L26" i="39"/>
  <c r="M26" i="39"/>
  <c r="N26" i="39"/>
  <c r="O26" i="39"/>
  <c r="P26" i="39"/>
  <c r="Q26" i="39"/>
  <c r="F26" i="39"/>
  <c r="U37" i="39"/>
  <c r="U36" i="39"/>
  <c r="U35" i="39"/>
  <c r="U34" i="39"/>
  <c r="U33" i="39"/>
  <c r="U32" i="39"/>
  <c r="U31" i="39"/>
  <c r="E31" i="39"/>
  <c r="U30" i="39"/>
  <c r="E30" i="39"/>
  <c r="U29" i="39"/>
  <c r="E29" i="39"/>
  <c r="U28" i="39"/>
  <c r="E28" i="39"/>
  <c r="U27" i="39"/>
  <c r="E27" i="39"/>
  <c r="E26" i="39"/>
  <c r="I12" i="39"/>
  <c r="H12" i="39"/>
  <c r="J12" i="39" s="1"/>
  <c r="F27" i="38"/>
  <c r="G27" i="38"/>
  <c r="H27" i="38"/>
  <c r="I27" i="38"/>
  <c r="J27" i="38"/>
  <c r="K27" i="38"/>
  <c r="L27" i="38"/>
  <c r="M27" i="38"/>
  <c r="N27" i="38"/>
  <c r="O27" i="38"/>
  <c r="P27" i="38"/>
  <c r="Q27" i="38"/>
  <c r="F28" i="38"/>
  <c r="G28" i="38"/>
  <c r="H28" i="38"/>
  <c r="I28" i="38"/>
  <c r="J28" i="38"/>
  <c r="K28" i="38"/>
  <c r="L28" i="38"/>
  <c r="M28" i="38"/>
  <c r="N28" i="38"/>
  <c r="O28" i="38"/>
  <c r="P28" i="38"/>
  <c r="Q28" i="38"/>
  <c r="F29" i="38"/>
  <c r="G29" i="38"/>
  <c r="H29" i="38"/>
  <c r="I29" i="38"/>
  <c r="J29" i="38"/>
  <c r="K29" i="38"/>
  <c r="L29" i="38"/>
  <c r="M29" i="38"/>
  <c r="N29" i="38"/>
  <c r="O29" i="38"/>
  <c r="P29" i="38"/>
  <c r="Q29" i="38"/>
  <c r="F30" i="38"/>
  <c r="G30" i="38"/>
  <c r="H30" i="38"/>
  <c r="I30" i="38"/>
  <c r="J30" i="38"/>
  <c r="K30" i="38"/>
  <c r="L30" i="38"/>
  <c r="M30" i="38"/>
  <c r="N30" i="38"/>
  <c r="O30" i="38"/>
  <c r="P30" i="38"/>
  <c r="Q30" i="38"/>
  <c r="F31" i="38"/>
  <c r="G31" i="38"/>
  <c r="H31" i="38"/>
  <c r="I31" i="38"/>
  <c r="J31" i="38"/>
  <c r="K31" i="38"/>
  <c r="L31" i="38"/>
  <c r="M31" i="38"/>
  <c r="N31" i="38"/>
  <c r="O31" i="38"/>
  <c r="P31" i="38"/>
  <c r="Q31" i="38"/>
  <c r="G26" i="38"/>
  <c r="H26" i="38"/>
  <c r="I26" i="38"/>
  <c r="J26" i="38"/>
  <c r="K26" i="38"/>
  <c r="L26" i="38"/>
  <c r="M26" i="38"/>
  <c r="N26" i="38"/>
  <c r="O26" i="38"/>
  <c r="P26" i="38"/>
  <c r="Q26" i="38"/>
  <c r="F26" i="38"/>
  <c r="U37" i="38"/>
  <c r="U36" i="38"/>
  <c r="U35" i="38"/>
  <c r="U34" i="38"/>
  <c r="U33" i="38"/>
  <c r="U32" i="38"/>
  <c r="U31" i="38"/>
  <c r="E31" i="38"/>
  <c r="U30" i="38"/>
  <c r="E30" i="38"/>
  <c r="U29" i="38"/>
  <c r="E29" i="38"/>
  <c r="U28" i="38"/>
  <c r="E28" i="38"/>
  <c r="U27" i="38"/>
  <c r="E27" i="38"/>
  <c r="E26" i="38"/>
  <c r="I12" i="38"/>
  <c r="H12" i="38"/>
  <c r="J12" i="38" s="1"/>
  <c r="F27" i="37"/>
  <c r="G27" i="37"/>
  <c r="H27" i="37"/>
  <c r="I27" i="37"/>
  <c r="J27" i="37"/>
  <c r="K27" i="37"/>
  <c r="L27" i="37"/>
  <c r="M27" i="37"/>
  <c r="N27" i="37"/>
  <c r="O27" i="37"/>
  <c r="P27" i="37"/>
  <c r="Q27" i="37"/>
  <c r="F28" i="37"/>
  <c r="G28" i="37"/>
  <c r="H28" i="37"/>
  <c r="I28" i="37"/>
  <c r="J28" i="37"/>
  <c r="K28" i="37"/>
  <c r="L28" i="37"/>
  <c r="M28" i="37"/>
  <c r="N28" i="37"/>
  <c r="O28" i="37"/>
  <c r="P28" i="37"/>
  <c r="Q28" i="37"/>
  <c r="F29" i="37"/>
  <c r="G29" i="37"/>
  <c r="H29" i="37"/>
  <c r="I29" i="37"/>
  <c r="J29" i="37"/>
  <c r="K29" i="37"/>
  <c r="L29" i="37"/>
  <c r="M29" i="37"/>
  <c r="N29" i="37"/>
  <c r="O29" i="37"/>
  <c r="P29" i="37"/>
  <c r="Q29" i="37"/>
  <c r="F30" i="37"/>
  <c r="G30" i="37"/>
  <c r="H30" i="37"/>
  <c r="I30" i="37"/>
  <c r="J30" i="37"/>
  <c r="K30" i="37"/>
  <c r="L30" i="37"/>
  <c r="M30" i="37"/>
  <c r="N30" i="37"/>
  <c r="O30" i="37"/>
  <c r="P30" i="37"/>
  <c r="Q30" i="37"/>
  <c r="F31" i="37"/>
  <c r="G31" i="37"/>
  <c r="H31" i="37"/>
  <c r="I31" i="37"/>
  <c r="J31" i="37"/>
  <c r="K31" i="37"/>
  <c r="L31" i="37"/>
  <c r="M31" i="37"/>
  <c r="N31" i="37"/>
  <c r="O31" i="37"/>
  <c r="P31" i="37"/>
  <c r="Q31" i="37"/>
  <c r="G26" i="37"/>
  <c r="H26" i="37"/>
  <c r="I26" i="37"/>
  <c r="J26" i="37"/>
  <c r="K26" i="37"/>
  <c r="L26" i="37"/>
  <c r="M26" i="37"/>
  <c r="N26" i="37"/>
  <c r="O26" i="37"/>
  <c r="P26" i="37"/>
  <c r="Q26" i="37"/>
  <c r="F26" i="37"/>
  <c r="U37" i="37"/>
  <c r="U36" i="37"/>
  <c r="U35" i="37"/>
  <c r="U34" i="37"/>
  <c r="U33" i="37"/>
  <c r="U32" i="37"/>
  <c r="U31" i="37"/>
  <c r="E31" i="37"/>
  <c r="U30" i="37"/>
  <c r="E30" i="37"/>
  <c r="U29" i="37"/>
  <c r="E29" i="37"/>
  <c r="U28" i="37"/>
  <c r="E28" i="37"/>
  <c r="U27" i="37"/>
  <c r="E27" i="37"/>
  <c r="E26" i="37"/>
  <c r="I12" i="37"/>
  <c r="H12" i="37"/>
  <c r="J12" i="37" s="1"/>
  <c r="G26" i="36"/>
  <c r="H26" i="36"/>
  <c r="I26" i="36"/>
  <c r="J26" i="36"/>
  <c r="K26" i="36"/>
  <c r="L26" i="36"/>
  <c r="M26" i="36"/>
  <c r="N26" i="36"/>
  <c r="O26" i="36"/>
  <c r="P26" i="36"/>
  <c r="Q26" i="36"/>
  <c r="G27" i="36"/>
  <c r="H27" i="36"/>
  <c r="I27" i="36"/>
  <c r="J27" i="36"/>
  <c r="K27" i="36"/>
  <c r="L27" i="36"/>
  <c r="M27" i="36"/>
  <c r="N27" i="36"/>
  <c r="O27" i="36"/>
  <c r="P27" i="36"/>
  <c r="Q27" i="36"/>
  <c r="G28" i="36"/>
  <c r="H28" i="36"/>
  <c r="I28" i="36"/>
  <c r="J28" i="36"/>
  <c r="K28" i="36"/>
  <c r="L28" i="36"/>
  <c r="M28" i="36"/>
  <c r="N28" i="36"/>
  <c r="O28" i="36"/>
  <c r="P28" i="36"/>
  <c r="Q28" i="36"/>
  <c r="G29" i="36"/>
  <c r="H29" i="36"/>
  <c r="I29" i="36"/>
  <c r="J29" i="36"/>
  <c r="K29" i="36"/>
  <c r="L29" i="36"/>
  <c r="M29" i="36"/>
  <c r="N29" i="36"/>
  <c r="O29" i="36"/>
  <c r="P29" i="36"/>
  <c r="Q29" i="36"/>
  <c r="G30" i="36"/>
  <c r="H30" i="36"/>
  <c r="I30" i="36"/>
  <c r="J30" i="36"/>
  <c r="K30" i="36"/>
  <c r="L30" i="36"/>
  <c r="M30" i="36"/>
  <c r="N30" i="36"/>
  <c r="O30" i="36"/>
  <c r="P30" i="36"/>
  <c r="Q30" i="36"/>
  <c r="G31" i="36"/>
  <c r="H31" i="36"/>
  <c r="I31" i="36"/>
  <c r="J31" i="36"/>
  <c r="K31" i="36"/>
  <c r="L31" i="36"/>
  <c r="M31" i="36"/>
  <c r="N31" i="36"/>
  <c r="O31" i="36"/>
  <c r="P31" i="36"/>
  <c r="Q31" i="36"/>
  <c r="F27" i="36"/>
  <c r="F28" i="36"/>
  <c r="F29" i="36"/>
  <c r="F30" i="36"/>
  <c r="F31" i="36"/>
  <c r="F26" i="36"/>
  <c r="U37" i="36"/>
  <c r="U36" i="36"/>
  <c r="U35" i="36"/>
  <c r="U34" i="36"/>
  <c r="U33" i="36"/>
  <c r="U32" i="36"/>
  <c r="U31" i="36"/>
  <c r="E31" i="36"/>
  <c r="U30" i="36"/>
  <c r="E30" i="36"/>
  <c r="U29" i="36"/>
  <c r="E29" i="36"/>
  <c r="U28" i="36"/>
  <c r="E28" i="36"/>
  <c r="U27" i="36"/>
  <c r="E27" i="36"/>
  <c r="E26" i="36"/>
  <c r="I12" i="36"/>
  <c r="H12" i="36"/>
  <c r="J12" i="36" s="1"/>
  <c r="F27" i="35"/>
  <c r="G27" i="35"/>
  <c r="H27" i="35"/>
  <c r="I27" i="35"/>
  <c r="J27" i="35"/>
  <c r="K27" i="35"/>
  <c r="L27" i="35"/>
  <c r="M27" i="35"/>
  <c r="N27" i="35"/>
  <c r="O27" i="35"/>
  <c r="P27" i="35"/>
  <c r="Q27" i="35"/>
  <c r="F28" i="35"/>
  <c r="G28" i="35"/>
  <c r="H28" i="35"/>
  <c r="I28" i="35"/>
  <c r="J28" i="35"/>
  <c r="K28" i="35"/>
  <c r="L28" i="35"/>
  <c r="M28" i="35"/>
  <c r="N28" i="35"/>
  <c r="O28" i="35"/>
  <c r="P28" i="35"/>
  <c r="Q28" i="35"/>
  <c r="F29" i="35"/>
  <c r="G29" i="35"/>
  <c r="H29" i="35"/>
  <c r="I29" i="35"/>
  <c r="J29" i="35"/>
  <c r="K29" i="35"/>
  <c r="L29" i="35"/>
  <c r="M29" i="35"/>
  <c r="N29" i="35"/>
  <c r="O29" i="35"/>
  <c r="P29" i="35"/>
  <c r="Q29" i="35"/>
  <c r="F30" i="35"/>
  <c r="G30" i="35"/>
  <c r="H30" i="35"/>
  <c r="I30" i="35"/>
  <c r="J30" i="35"/>
  <c r="K30" i="35"/>
  <c r="L30" i="35"/>
  <c r="M30" i="35"/>
  <c r="N30" i="35"/>
  <c r="O30" i="35"/>
  <c r="P30" i="35"/>
  <c r="Q30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G26" i="35"/>
  <c r="H26" i="35"/>
  <c r="I26" i="35"/>
  <c r="J26" i="35"/>
  <c r="K26" i="35"/>
  <c r="L26" i="35"/>
  <c r="M26" i="35"/>
  <c r="N26" i="35"/>
  <c r="O26" i="35"/>
  <c r="P26" i="35"/>
  <c r="Q26" i="35"/>
  <c r="F26" i="35"/>
  <c r="U37" i="35"/>
  <c r="U36" i="35"/>
  <c r="U35" i="35"/>
  <c r="U34" i="35"/>
  <c r="U33" i="35"/>
  <c r="U32" i="35"/>
  <c r="U31" i="35"/>
  <c r="E31" i="35"/>
  <c r="U30" i="35"/>
  <c r="E30" i="35"/>
  <c r="U29" i="35"/>
  <c r="E29" i="35"/>
  <c r="U28" i="35"/>
  <c r="E28" i="35"/>
  <c r="U27" i="35"/>
  <c r="E27" i="35"/>
  <c r="E26" i="35"/>
  <c r="I12" i="35"/>
  <c r="H12" i="35"/>
  <c r="J12" i="35" s="1"/>
  <c r="F27" i="34"/>
  <c r="G27" i="34"/>
  <c r="H27" i="34"/>
  <c r="I27" i="34"/>
  <c r="J27" i="34"/>
  <c r="K27" i="34"/>
  <c r="L27" i="34"/>
  <c r="M27" i="34"/>
  <c r="N27" i="34"/>
  <c r="O27" i="34"/>
  <c r="P27" i="34"/>
  <c r="Q27" i="34"/>
  <c r="F28" i="34"/>
  <c r="G28" i="34"/>
  <c r="H28" i="34"/>
  <c r="I28" i="34"/>
  <c r="J28" i="34"/>
  <c r="K28" i="34"/>
  <c r="L28" i="34"/>
  <c r="M28" i="34"/>
  <c r="N28" i="34"/>
  <c r="O28" i="34"/>
  <c r="P28" i="34"/>
  <c r="Q28" i="34"/>
  <c r="F29" i="34"/>
  <c r="G29" i="34"/>
  <c r="H29" i="34"/>
  <c r="I29" i="34"/>
  <c r="J29" i="34"/>
  <c r="K29" i="34"/>
  <c r="L29" i="34"/>
  <c r="M29" i="34"/>
  <c r="N29" i="34"/>
  <c r="O29" i="34"/>
  <c r="P29" i="34"/>
  <c r="Q29" i="34"/>
  <c r="F30" i="34"/>
  <c r="G30" i="34"/>
  <c r="H30" i="34"/>
  <c r="I30" i="34"/>
  <c r="J30" i="34"/>
  <c r="K30" i="34"/>
  <c r="L30" i="34"/>
  <c r="M30" i="34"/>
  <c r="N30" i="34"/>
  <c r="O30" i="34"/>
  <c r="P30" i="34"/>
  <c r="Q30" i="34"/>
  <c r="F31" i="34"/>
  <c r="G31" i="34"/>
  <c r="H31" i="34"/>
  <c r="I31" i="34"/>
  <c r="J31" i="34"/>
  <c r="K31" i="34"/>
  <c r="L31" i="34"/>
  <c r="M31" i="34"/>
  <c r="N31" i="34"/>
  <c r="O31" i="34"/>
  <c r="P31" i="34"/>
  <c r="Q31" i="34"/>
  <c r="G26" i="34"/>
  <c r="H26" i="34"/>
  <c r="I26" i="34"/>
  <c r="J26" i="34"/>
  <c r="K26" i="34"/>
  <c r="L26" i="34"/>
  <c r="M26" i="34"/>
  <c r="N26" i="34"/>
  <c r="O26" i="34"/>
  <c r="P26" i="34"/>
  <c r="Q26" i="34"/>
  <c r="F26" i="34"/>
  <c r="F27" i="33"/>
  <c r="G27" i="33"/>
  <c r="H27" i="33"/>
  <c r="I27" i="33"/>
  <c r="J27" i="33"/>
  <c r="K27" i="33"/>
  <c r="L27" i="33"/>
  <c r="M27" i="33"/>
  <c r="N27" i="33"/>
  <c r="O27" i="33"/>
  <c r="P27" i="33"/>
  <c r="Q27" i="33"/>
  <c r="F28" i="33"/>
  <c r="G28" i="33"/>
  <c r="H28" i="33"/>
  <c r="I28" i="33"/>
  <c r="J28" i="33"/>
  <c r="K28" i="33"/>
  <c r="L28" i="33"/>
  <c r="M28" i="33"/>
  <c r="N28" i="33"/>
  <c r="O28" i="33"/>
  <c r="P28" i="33"/>
  <c r="Q28" i="33"/>
  <c r="F29" i="33"/>
  <c r="G29" i="33"/>
  <c r="H29" i="33"/>
  <c r="I29" i="33"/>
  <c r="J29" i="33"/>
  <c r="K29" i="33"/>
  <c r="L29" i="33"/>
  <c r="M29" i="33"/>
  <c r="N29" i="33"/>
  <c r="O29" i="33"/>
  <c r="P29" i="33"/>
  <c r="Q29" i="33"/>
  <c r="F30" i="33"/>
  <c r="G30" i="33"/>
  <c r="H30" i="33"/>
  <c r="I30" i="33"/>
  <c r="J30" i="33"/>
  <c r="K30" i="33"/>
  <c r="L30" i="33"/>
  <c r="M30" i="33"/>
  <c r="N30" i="33"/>
  <c r="O30" i="33"/>
  <c r="P30" i="33"/>
  <c r="Q30" i="33"/>
  <c r="F31" i="33"/>
  <c r="G31" i="33"/>
  <c r="H31" i="33"/>
  <c r="I31" i="33"/>
  <c r="J31" i="33"/>
  <c r="K31" i="33"/>
  <c r="L31" i="33"/>
  <c r="M31" i="33"/>
  <c r="N31" i="33"/>
  <c r="O31" i="33"/>
  <c r="P31" i="33"/>
  <c r="Q31" i="33"/>
  <c r="G26" i="33"/>
  <c r="H26" i="33"/>
  <c r="I26" i="33"/>
  <c r="J26" i="33"/>
  <c r="K26" i="33"/>
  <c r="L26" i="33"/>
  <c r="M26" i="33"/>
  <c r="N26" i="33"/>
  <c r="O26" i="33"/>
  <c r="P26" i="33"/>
  <c r="Q26" i="33"/>
  <c r="F26" i="33"/>
  <c r="U37" i="34"/>
  <c r="U36" i="34"/>
  <c r="U35" i="34"/>
  <c r="U34" i="34"/>
  <c r="U33" i="34"/>
  <c r="U32" i="34"/>
  <c r="U31" i="34"/>
  <c r="E31" i="34"/>
  <c r="U30" i="34"/>
  <c r="E30" i="34"/>
  <c r="U29" i="34"/>
  <c r="E29" i="34"/>
  <c r="U28" i="34"/>
  <c r="E28" i="34"/>
  <c r="U27" i="34"/>
  <c r="E27" i="34"/>
  <c r="E26" i="34"/>
  <c r="I12" i="34"/>
  <c r="H12" i="34"/>
  <c r="J12" i="34" s="1"/>
  <c r="U37" i="33"/>
  <c r="U36" i="33"/>
  <c r="U35" i="33"/>
  <c r="U34" i="33"/>
  <c r="U33" i="33"/>
  <c r="U32" i="33"/>
  <c r="U31" i="33"/>
  <c r="E31" i="33"/>
  <c r="U30" i="33"/>
  <c r="E30" i="33"/>
  <c r="U29" i="33"/>
  <c r="E29" i="33"/>
  <c r="U28" i="33"/>
  <c r="E28" i="33"/>
  <c r="U27" i="33"/>
  <c r="E27" i="33"/>
  <c r="E26" i="33"/>
  <c r="I12" i="33"/>
  <c r="H12" i="33"/>
  <c r="J12" i="33" s="1"/>
  <c r="F27" i="32"/>
  <c r="G27" i="32"/>
  <c r="H27" i="32"/>
  <c r="I27" i="32"/>
  <c r="J27" i="32"/>
  <c r="K27" i="32"/>
  <c r="L27" i="32"/>
  <c r="M27" i="32"/>
  <c r="N27" i="32"/>
  <c r="O27" i="32"/>
  <c r="P27" i="32"/>
  <c r="Q27" i="32"/>
  <c r="F28" i="32"/>
  <c r="G28" i="32"/>
  <c r="H28" i="32"/>
  <c r="I28" i="32"/>
  <c r="J28" i="32"/>
  <c r="K28" i="32"/>
  <c r="L28" i="32"/>
  <c r="M28" i="32"/>
  <c r="N28" i="32"/>
  <c r="O28" i="32"/>
  <c r="P28" i="32"/>
  <c r="Q28" i="32"/>
  <c r="F29" i="32"/>
  <c r="G29" i="32"/>
  <c r="H29" i="32"/>
  <c r="I29" i="32"/>
  <c r="J29" i="32"/>
  <c r="K29" i="32"/>
  <c r="L29" i="32"/>
  <c r="M29" i="32"/>
  <c r="N29" i="32"/>
  <c r="O29" i="32"/>
  <c r="P29" i="32"/>
  <c r="Q29" i="32"/>
  <c r="F30" i="32"/>
  <c r="G30" i="32"/>
  <c r="H30" i="32"/>
  <c r="I30" i="32"/>
  <c r="J30" i="32"/>
  <c r="K30" i="32"/>
  <c r="L30" i="32"/>
  <c r="M30" i="32"/>
  <c r="N30" i="32"/>
  <c r="O30" i="32"/>
  <c r="P30" i="32"/>
  <c r="Q30" i="32"/>
  <c r="F31" i="32"/>
  <c r="G31" i="32"/>
  <c r="H31" i="32"/>
  <c r="I31" i="32"/>
  <c r="J31" i="32"/>
  <c r="K31" i="32"/>
  <c r="L31" i="32"/>
  <c r="M31" i="32"/>
  <c r="N31" i="32"/>
  <c r="O31" i="32"/>
  <c r="P31" i="32"/>
  <c r="Q31" i="32"/>
  <c r="G26" i="32"/>
  <c r="H26" i="32"/>
  <c r="I26" i="32"/>
  <c r="J26" i="32"/>
  <c r="K26" i="32"/>
  <c r="L26" i="32"/>
  <c r="M26" i="32"/>
  <c r="N26" i="32"/>
  <c r="O26" i="32"/>
  <c r="P26" i="32"/>
  <c r="Q26" i="32"/>
  <c r="F26" i="32"/>
  <c r="U37" i="32"/>
  <c r="U36" i="32"/>
  <c r="U35" i="32"/>
  <c r="U34" i="32"/>
  <c r="U33" i="32"/>
  <c r="U32" i="32"/>
  <c r="U31" i="32"/>
  <c r="E31" i="32"/>
  <c r="U30" i="32"/>
  <c r="E30" i="32"/>
  <c r="U29" i="32"/>
  <c r="E29" i="32"/>
  <c r="U28" i="32"/>
  <c r="E28" i="32"/>
  <c r="U27" i="32"/>
  <c r="E27" i="32"/>
  <c r="E26" i="32"/>
  <c r="I12" i="32"/>
  <c r="H12" i="32"/>
  <c r="J12" i="32" s="1"/>
  <c r="F27" i="31"/>
  <c r="G27" i="31"/>
  <c r="H27" i="31"/>
  <c r="I27" i="31"/>
  <c r="J27" i="31"/>
  <c r="K27" i="31"/>
  <c r="L27" i="31"/>
  <c r="M27" i="31"/>
  <c r="N27" i="31"/>
  <c r="O27" i="31"/>
  <c r="P27" i="31"/>
  <c r="Q27" i="31"/>
  <c r="F28" i="31"/>
  <c r="G28" i="31"/>
  <c r="H28" i="31"/>
  <c r="I28" i="31"/>
  <c r="J28" i="31"/>
  <c r="K28" i="31"/>
  <c r="L28" i="31"/>
  <c r="M28" i="31"/>
  <c r="N28" i="31"/>
  <c r="O28" i="31"/>
  <c r="P28" i="31"/>
  <c r="Q28" i="31"/>
  <c r="F29" i="31"/>
  <c r="G29" i="31"/>
  <c r="H29" i="31"/>
  <c r="I29" i="31"/>
  <c r="J29" i="31"/>
  <c r="K29" i="31"/>
  <c r="L29" i="31"/>
  <c r="M29" i="31"/>
  <c r="N29" i="31"/>
  <c r="O29" i="31"/>
  <c r="P29" i="31"/>
  <c r="Q29" i="31"/>
  <c r="F30" i="31"/>
  <c r="G30" i="31"/>
  <c r="H30" i="31"/>
  <c r="I30" i="31"/>
  <c r="J30" i="31"/>
  <c r="K30" i="31"/>
  <c r="L30" i="31"/>
  <c r="M30" i="31"/>
  <c r="N30" i="31"/>
  <c r="O30" i="31"/>
  <c r="P30" i="31"/>
  <c r="Q30" i="31"/>
  <c r="F31" i="31"/>
  <c r="G31" i="31"/>
  <c r="H31" i="31"/>
  <c r="I31" i="31"/>
  <c r="J31" i="31"/>
  <c r="K31" i="31"/>
  <c r="L31" i="31"/>
  <c r="M31" i="31"/>
  <c r="N31" i="31"/>
  <c r="O31" i="31"/>
  <c r="P31" i="31"/>
  <c r="Q31" i="31"/>
  <c r="Q26" i="31"/>
  <c r="G26" i="31"/>
  <c r="H26" i="31"/>
  <c r="I26" i="31"/>
  <c r="J26" i="31"/>
  <c r="K26" i="31"/>
  <c r="L26" i="31"/>
  <c r="M26" i="31"/>
  <c r="N26" i="31"/>
  <c r="O26" i="31"/>
  <c r="P26" i="31"/>
  <c r="F26" i="31"/>
  <c r="U37" i="31"/>
  <c r="U36" i="31"/>
  <c r="U35" i="31"/>
  <c r="U34" i="31"/>
  <c r="U33" i="31"/>
  <c r="U32" i="31"/>
  <c r="U31" i="31"/>
  <c r="E31" i="31"/>
  <c r="U30" i="31"/>
  <c r="E30" i="31"/>
  <c r="U29" i="31"/>
  <c r="E29" i="31"/>
  <c r="U28" i="31"/>
  <c r="E28" i="31"/>
  <c r="U27" i="31"/>
  <c r="E27" i="31"/>
  <c r="E26" i="31"/>
  <c r="I12" i="31"/>
  <c r="H12" i="31"/>
  <c r="J12" i="31" s="1"/>
  <c r="F27" i="30"/>
  <c r="G27" i="30"/>
  <c r="H27" i="30"/>
  <c r="I27" i="30"/>
  <c r="J27" i="30"/>
  <c r="K27" i="30"/>
  <c r="L27" i="30"/>
  <c r="M27" i="30"/>
  <c r="N27" i="30"/>
  <c r="O27" i="30"/>
  <c r="P27" i="30"/>
  <c r="Q27" i="30"/>
  <c r="F28" i="30"/>
  <c r="G28" i="30"/>
  <c r="H28" i="30"/>
  <c r="I28" i="30"/>
  <c r="J28" i="30"/>
  <c r="K28" i="30"/>
  <c r="L28" i="30"/>
  <c r="M28" i="30"/>
  <c r="N28" i="30"/>
  <c r="O28" i="30"/>
  <c r="P28" i="30"/>
  <c r="Q28" i="30"/>
  <c r="F29" i="30"/>
  <c r="G29" i="30"/>
  <c r="H29" i="30"/>
  <c r="I29" i="30"/>
  <c r="J29" i="30"/>
  <c r="K29" i="30"/>
  <c r="L29" i="30"/>
  <c r="M29" i="30"/>
  <c r="N29" i="30"/>
  <c r="O29" i="30"/>
  <c r="P29" i="30"/>
  <c r="Q29" i="30"/>
  <c r="F30" i="30"/>
  <c r="G30" i="30"/>
  <c r="H30" i="30"/>
  <c r="I30" i="30"/>
  <c r="J30" i="30"/>
  <c r="K30" i="30"/>
  <c r="L30" i="30"/>
  <c r="M30" i="30"/>
  <c r="N30" i="30"/>
  <c r="O30" i="30"/>
  <c r="P30" i="30"/>
  <c r="Q30" i="30"/>
  <c r="F31" i="30"/>
  <c r="G31" i="30"/>
  <c r="H31" i="30"/>
  <c r="I31" i="30"/>
  <c r="J31" i="30"/>
  <c r="K31" i="30"/>
  <c r="L31" i="30"/>
  <c r="M31" i="30"/>
  <c r="N31" i="30"/>
  <c r="O31" i="30"/>
  <c r="P31" i="30"/>
  <c r="Q31" i="30"/>
  <c r="G26" i="30"/>
  <c r="H26" i="30"/>
  <c r="I26" i="30"/>
  <c r="J26" i="30"/>
  <c r="K26" i="30"/>
  <c r="L26" i="30"/>
  <c r="M26" i="30"/>
  <c r="N26" i="30"/>
  <c r="O26" i="30"/>
  <c r="P26" i="30"/>
  <c r="Q26" i="30"/>
  <c r="F26" i="30"/>
  <c r="U37" i="30"/>
  <c r="U36" i="30"/>
  <c r="U35" i="30"/>
  <c r="U34" i="30"/>
  <c r="U33" i="30"/>
  <c r="U32" i="30"/>
  <c r="U31" i="30"/>
  <c r="E31" i="30"/>
  <c r="U30" i="30"/>
  <c r="E30" i="30"/>
  <c r="U29" i="30"/>
  <c r="E29" i="30"/>
  <c r="U28" i="30"/>
  <c r="E28" i="30"/>
  <c r="U27" i="30"/>
  <c r="E27" i="30"/>
  <c r="E26" i="30"/>
  <c r="I12" i="30"/>
  <c r="H12" i="30"/>
  <c r="J12" i="30" s="1"/>
  <c r="F27" i="29"/>
  <c r="G27" i="29"/>
  <c r="H27" i="29"/>
  <c r="I27" i="29"/>
  <c r="J27" i="29"/>
  <c r="K27" i="29"/>
  <c r="L27" i="29"/>
  <c r="M27" i="29"/>
  <c r="N27" i="29"/>
  <c r="O27" i="29"/>
  <c r="P27" i="29"/>
  <c r="Q27" i="29"/>
  <c r="F28" i="29"/>
  <c r="G28" i="29"/>
  <c r="H28" i="29"/>
  <c r="I28" i="29"/>
  <c r="J28" i="29"/>
  <c r="K28" i="29"/>
  <c r="L28" i="29"/>
  <c r="M28" i="29"/>
  <c r="N28" i="29"/>
  <c r="O28" i="29"/>
  <c r="P28" i="29"/>
  <c r="Q28" i="29"/>
  <c r="F29" i="29"/>
  <c r="G29" i="29"/>
  <c r="H29" i="29"/>
  <c r="I29" i="29"/>
  <c r="J29" i="29"/>
  <c r="K29" i="29"/>
  <c r="L29" i="29"/>
  <c r="M29" i="29"/>
  <c r="N29" i="29"/>
  <c r="O29" i="29"/>
  <c r="P29" i="29"/>
  <c r="Q29" i="29"/>
  <c r="F30" i="29"/>
  <c r="G30" i="29"/>
  <c r="H30" i="29"/>
  <c r="I30" i="29"/>
  <c r="J30" i="29"/>
  <c r="K30" i="29"/>
  <c r="L30" i="29"/>
  <c r="M30" i="29"/>
  <c r="N30" i="29"/>
  <c r="O30" i="29"/>
  <c r="P30" i="29"/>
  <c r="Q30" i="29"/>
  <c r="F31" i="29"/>
  <c r="G31" i="29"/>
  <c r="H31" i="29"/>
  <c r="I31" i="29"/>
  <c r="J31" i="29"/>
  <c r="K31" i="29"/>
  <c r="L31" i="29"/>
  <c r="M31" i="29"/>
  <c r="N31" i="29"/>
  <c r="O31" i="29"/>
  <c r="P31" i="29"/>
  <c r="Q31" i="29"/>
  <c r="G26" i="29"/>
  <c r="H26" i="29"/>
  <c r="I26" i="29"/>
  <c r="J26" i="29"/>
  <c r="K26" i="29"/>
  <c r="L26" i="29"/>
  <c r="M26" i="29"/>
  <c r="N26" i="29"/>
  <c r="O26" i="29"/>
  <c r="P26" i="29"/>
  <c r="Q26" i="29"/>
  <c r="F26" i="29"/>
  <c r="U37" i="29"/>
  <c r="U36" i="29"/>
  <c r="U35" i="29"/>
  <c r="U34" i="29"/>
  <c r="U33" i="29"/>
  <c r="U32" i="29"/>
  <c r="U31" i="29"/>
  <c r="E31" i="29"/>
  <c r="U30" i="29"/>
  <c r="E30" i="29"/>
  <c r="U29" i="29"/>
  <c r="E29" i="29"/>
  <c r="U28" i="29"/>
  <c r="E28" i="29"/>
  <c r="U27" i="29"/>
  <c r="E27" i="29"/>
  <c r="E26" i="29"/>
  <c r="I12" i="29"/>
  <c r="H12" i="29"/>
  <c r="J12" i="29" s="1"/>
  <c r="F27" i="28"/>
  <c r="G27" i="28"/>
  <c r="H27" i="28"/>
  <c r="I27" i="28"/>
  <c r="J27" i="28"/>
  <c r="K27" i="28"/>
  <c r="L27" i="28"/>
  <c r="M27" i="28"/>
  <c r="N27" i="28"/>
  <c r="O27" i="28"/>
  <c r="P27" i="28"/>
  <c r="Q27" i="28"/>
  <c r="F28" i="28"/>
  <c r="G28" i="28"/>
  <c r="H28" i="28"/>
  <c r="I28" i="28"/>
  <c r="J28" i="28"/>
  <c r="K28" i="28"/>
  <c r="L28" i="28"/>
  <c r="M28" i="28"/>
  <c r="N28" i="28"/>
  <c r="O28" i="28"/>
  <c r="P28" i="28"/>
  <c r="Q28" i="28"/>
  <c r="F29" i="28"/>
  <c r="G29" i="28"/>
  <c r="H29" i="28"/>
  <c r="I29" i="28"/>
  <c r="J29" i="28"/>
  <c r="K29" i="28"/>
  <c r="L29" i="28"/>
  <c r="M29" i="28"/>
  <c r="N29" i="28"/>
  <c r="O29" i="28"/>
  <c r="P29" i="28"/>
  <c r="Q29" i="28"/>
  <c r="F30" i="28"/>
  <c r="G30" i="28"/>
  <c r="H30" i="28"/>
  <c r="I30" i="28"/>
  <c r="J30" i="28"/>
  <c r="K30" i="28"/>
  <c r="L30" i="28"/>
  <c r="M30" i="28"/>
  <c r="N30" i="28"/>
  <c r="O30" i="28"/>
  <c r="P30" i="28"/>
  <c r="Q30" i="28"/>
  <c r="F31" i="28"/>
  <c r="G31" i="28"/>
  <c r="H31" i="28"/>
  <c r="I31" i="28"/>
  <c r="J31" i="28"/>
  <c r="K31" i="28"/>
  <c r="L31" i="28"/>
  <c r="M31" i="28"/>
  <c r="N31" i="28"/>
  <c r="O31" i="28"/>
  <c r="P31" i="28"/>
  <c r="Q31" i="28"/>
  <c r="G26" i="28"/>
  <c r="H26" i="28"/>
  <c r="I26" i="28"/>
  <c r="J26" i="28"/>
  <c r="K26" i="28"/>
  <c r="L26" i="28"/>
  <c r="M26" i="28"/>
  <c r="N26" i="28"/>
  <c r="O26" i="28"/>
  <c r="P26" i="28"/>
  <c r="Q26" i="28"/>
  <c r="F26" i="28"/>
  <c r="U37" i="28"/>
  <c r="U36" i="28"/>
  <c r="U35" i="28"/>
  <c r="U34" i="28"/>
  <c r="U33" i="28"/>
  <c r="U32" i="28"/>
  <c r="U31" i="28"/>
  <c r="E31" i="28"/>
  <c r="U30" i="28"/>
  <c r="E30" i="28"/>
  <c r="U29" i="28"/>
  <c r="E29" i="28"/>
  <c r="U28" i="28"/>
  <c r="E28" i="28"/>
  <c r="U27" i="28"/>
  <c r="E27" i="28"/>
  <c r="E26" i="28"/>
  <c r="I12" i="28"/>
  <c r="H12" i="28"/>
  <c r="J12" i="28" s="1"/>
  <c r="F26" i="27"/>
  <c r="F27" i="26"/>
  <c r="G27" i="26"/>
  <c r="H27" i="26"/>
  <c r="I27" i="26"/>
  <c r="J27" i="26"/>
  <c r="K27" i="26"/>
  <c r="L27" i="26"/>
  <c r="M27" i="26"/>
  <c r="N27" i="26"/>
  <c r="O27" i="26"/>
  <c r="P27" i="26"/>
  <c r="Q27" i="26"/>
  <c r="F28" i="26"/>
  <c r="G28" i="26"/>
  <c r="H28" i="26"/>
  <c r="I28" i="26"/>
  <c r="J28" i="26"/>
  <c r="K28" i="26"/>
  <c r="L28" i="26"/>
  <c r="M28" i="26"/>
  <c r="N28" i="26"/>
  <c r="O28" i="26"/>
  <c r="P28" i="26"/>
  <c r="Q28" i="26"/>
  <c r="F29" i="26"/>
  <c r="G29" i="26"/>
  <c r="H29" i="26"/>
  <c r="I29" i="26"/>
  <c r="J29" i="26"/>
  <c r="K29" i="26"/>
  <c r="L29" i="26"/>
  <c r="M29" i="26"/>
  <c r="N29" i="26"/>
  <c r="O29" i="26"/>
  <c r="P29" i="26"/>
  <c r="Q29" i="26"/>
  <c r="F30" i="26"/>
  <c r="G30" i="26"/>
  <c r="H30" i="26"/>
  <c r="I30" i="26"/>
  <c r="J30" i="26"/>
  <c r="K30" i="26"/>
  <c r="L30" i="26"/>
  <c r="M30" i="26"/>
  <c r="N30" i="26"/>
  <c r="O30" i="26"/>
  <c r="P30" i="26"/>
  <c r="Q30" i="26"/>
  <c r="F31" i="26"/>
  <c r="G31" i="26"/>
  <c r="H31" i="26"/>
  <c r="I31" i="26"/>
  <c r="J31" i="26"/>
  <c r="K31" i="26"/>
  <c r="L31" i="26"/>
  <c r="M31" i="26"/>
  <c r="N31" i="26"/>
  <c r="O31" i="26"/>
  <c r="P31" i="26"/>
  <c r="Q31" i="26"/>
  <c r="G26" i="26"/>
  <c r="H26" i="26"/>
  <c r="I26" i="26"/>
  <c r="J26" i="26"/>
  <c r="K26" i="26"/>
  <c r="L26" i="26"/>
  <c r="M26" i="26"/>
  <c r="N26" i="26"/>
  <c r="O26" i="26"/>
  <c r="P26" i="26"/>
  <c r="Q26" i="26"/>
  <c r="F26" i="26"/>
  <c r="U37" i="27"/>
  <c r="U36" i="27"/>
  <c r="U35" i="27"/>
  <c r="U34" i="27"/>
  <c r="U33" i="27"/>
  <c r="U32" i="27"/>
  <c r="U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U30" i="27"/>
  <c r="Q30" i="27"/>
  <c r="P30" i="27"/>
  <c r="O30" i="27"/>
  <c r="N30" i="27"/>
  <c r="M30" i="27"/>
  <c r="L30" i="27"/>
  <c r="K30" i="27"/>
  <c r="J30" i="27"/>
  <c r="I30" i="27"/>
  <c r="H30" i="27"/>
  <c r="G30" i="27"/>
  <c r="F30" i="27"/>
  <c r="E30" i="27"/>
  <c r="U29" i="27"/>
  <c r="Q29" i="27"/>
  <c r="P29" i="27"/>
  <c r="O29" i="27"/>
  <c r="N29" i="27"/>
  <c r="M29" i="27"/>
  <c r="L29" i="27"/>
  <c r="K29" i="27"/>
  <c r="J29" i="27"/>
  <c r="I29" i="27"/>
  <c r="H29" i="27"/>
  <c r="G29" i="27"/>
  <c r="F29" i="27"/>
  <c r="E29" i="27"/>
  <c r="U28" i="27"/>
  <c r="Q28" i="27"/>
  <c r="P28" i="27"/>
  <c r="O28" i="27"/>
  <c r="N28" i="27"/>
  <c r="M28" i="27"/>
  <c r="L28" i="27"/>
  <c r="K28" i="27"/>
  <c r="J28" i="27"/>
  <c r="I28" i="27"/>
  <c r="H28" i="27"/>
  <c r="G28" i="27"/>
  <c r="F28" i="27"/>
  <c r="E28" i="27"/>
  <c r="U27" i="27"/>
  <c r="Q27" i="27"/>
  <c r="P27" i="27"/>
  <c r="O27" i="27"/>
  <c r="N27" i="27"/>
  <c r="M27" i="27"/>
  <c r="L27" i="27"/>
  <c r="K27" i="27"/>
  <c r="J27" i="27"/>
  <c r="I27" i="27"/>
  <c r="H27" i="27"/>
  <c r="G27" i="27"/>
  <c r="F27" i="27"/>
  <c r="E27" i="27"/>
  <c r="Q26" i="27"/>
  <c r="P26" i="27"/>
  <c r="O26" i="27"/>
  <c r="N26" i="27"/>
  <c r="M26" i="27"/>
  <c r="L26" i="27"/>
  <c r="K26" i="27"/>
  <c r="J26" i="27"/>
  <c r="I26" i="27"/>
  <c r="H26" i="27"/>
  <c r="G26" i="27"/>
  <c r="E26" i="27"/>
  <c r="I12" i="27"/>
  <c r="H12" i="27"/>
  <c r="J12" i="27" s="1"/>
  <c r="U37" i="26"/>
  <c r="U36" i="26"/>
  <c r="U35" i="26"/>
  <c r="U34" i="26"/>
  <c r="U33" i="26"/>
  <c r="U32" i="26"/>
  <c r="U31" i="26"/>
  <c r="E31" i="26"/>
  <c r="U30" i="26"/>
  <c r="E30" i="26"/>
  <c r="U29" i="26"/>
  <c r="E29" i="26"/>
  <c r="U28" i="26"/>
  <c r="E28" i="26"/>
  <c r="U27" i="26"/>
  <c r="E27" i="26"/>
  <c r="E26" i="26"/>
  <c r="I12" i="26"/>
  <c r="H12" i="26"/>
  <c r="J12" i="26" s="1"/>
  <c r="F27" i="25"/>
  <c r="G27" i="25"/>
  <c r="H27" i="25"/>
  <c r="I27" i="25"/>
  <c r="J27" i="25"/>
  <c r="K27" i="25"/>
  <c r="L27" i="25"/>
  <c r="M27" i="25"/>
  <c r="N27" i="25"/>
  <c r="O27" i="25"/>
  <c r="P27" i="25"/>
  <c r="Q27" i="25"/>
  <c r="F28" i="25"/>
  <c r="G28" i="25"/>
  <c r="H28" i="25"/>
  <c r="I28" i="25"/>
  <c r="J28" i="25"/>
  <c r="K28" i="25"/>
  <c r="L28" i="25"/>
  <c r="M28" i="25"/>
  <c r="N28" i="25"/>
  <c r="O28" i="25"/>
  <c r="P28" i="25"/>
  <c r="Q28" i="25"/>
  <c r="F29" i="25"/>
  <c r="G29" i="25"/>
  <c r="H29" i="25"/>
  <c r="I29" i="25"/>
  <c r="J29" i="25"/>
  <c r="K29" i="25"/>
  <c r="L29" i="25"/>
  <c r="M29" i="25"/>
  <c r="N29" i="25"/>
  <c r="O29" i="25"/>
  <c r="P29" i="25"/>
  <c r="Q29" i="25"/>
  <c r="F30" i="25"/>
  <c r="G30" i="25"/>
  <c r="H30" i="25"/>
  <c r="I30" i="25"/>
  <c r="J30" i="25"/>
  <c r="K30" i="25"/>
  <c r="L30" i="25"/>
  <c r="M30" i="25"/>
  <c r="N30" i="25"/>
  <c r="O30" i="25"/>
  <c r="P30" i="25"/>
  <c r="Q30" i="25"/>
  <c r="F31" i="25"/>
  <c r="G31" i="25"/>
  <c r="H31" i="25"/>
  <c r="I31" i="25"/>
  <c r="J31" i="25"/>
  <c r="K31" i="25"/>
  <c r="L31" i="25"/>
  <c r="M31" i="25"/>
  <c r="N31" i="25"/>
  <c r="O31" i="25"/>
  <c r="P31" i="25"/>
  <c r="Q31" i="25"/>
  <c r="G26" i="25"/>
  <c r="H26" i="25"/>
  <c r="I26" i="25"/>
  <c r="J26" i="25"/>
  <c r="K26" i="25"/>
  <c r="L26" i="25"/>
  <c r="M26" i="25"/>
  <c r="N26" i="25"/>
  <c r="O26" i="25"/>
  <c r="P26" i="25"/>
  <c r="Q26" i="25"/>
  <c r="F26" i="25"/>
  <c r="U37" i="25"/>
  <c r="U36" i="25"/>
  <c r="U35" i="25"/>
  <c r="U34" i="25"/>
  <c r="U33" i="25"/>
  <c r="U32" i="25"/>
  <c r="U31" i="25"/>
  <c r="E31" i="25"/>
  <c r="U30" i="25"/>
  <c r="E30" i="25"/>
  <c r="U29" i="25"/>
  <c r="E29" i="25"/>
  <c r="U28" i="25"/>
  <c r="E28" i="25"/>
  <c r="U27" i="25"/>
  <c r="E27" i="25"/>
  <c r="E26" i="25"/>
  <c r="I12" i="25"/>
  <c r="H12" i="25"/>
  <c r="J12" i="25" s="1"/>
  <c r="F27" i="24"/>
  <c r="G27" i="24"/>
  <c r="H27" i="24"/>
  <c r="I27" i="24"/>
  <c r="J27" i="24"/>
  <c r="K27" i="24"/>
  <c r="L27" i="24"/>
  <c r="M27" i="24"/>
  <c r="N27" i="24"/>
  <c r="O27" i="24"/>
  <c r="P27" i="24"/>
  <c r="Q27" i="24"/>
  <c r="F28" i="24"/>
  <c r="G28" i="24"/>
  <c r="H28" i="24"/>
  <c r="I28" i="24"/>
  <c r="J28" i="24"/>
  <c r="K28" i="24"/>
  <c r="L28" i="24"/>
  <c r="M28" i="24"/>
  <c r="N28" i="24"/>
  <c r="O28" i="24"/>
  <c r="P28" i="24"/>
  <c r="Q28" i="24"/>
  <c r="F29" i="24"/>
  <c r="G29" i="24"/>
  <c r="H29" i="24"/>
  <c r="I29" i="24"/>
  <c r="J29" i="24"/>
  <c r="K29" i="24"/>
  <c r="L29" i="24"/>
  <c r="M29" i="24"/>
  <c r="N29" i="24"/>
  <c r="O29" i="24"/>
  <c r="P29" i="24"/>
  <c r="Q29" i="24"/>
  <c r="F30" i="24"/>
  <c r="G30" i="24"/>
  <c r="H30" i="24"/>
  <c r="I30" i="24"/>
  <c r="J30" i="24"/>
  <c r="K30" i="24"/>
  <c r="L30" i="24"/>
  <c r="M30" i="24"/>
  <c r="N30" i="24"/>
  <c r="O30" i="24"/>
  <c r="P30" i="24"/>
  <c r="Q30" i="24"/>
  <c r="F31" i="24"/>
  <c r="G31" i="24"/>
  <c r="H31" i="24"/>
  <c r="I31" i="24"/>
  <c r="J31" i="24"/>
  <c r="K31" i="24"/>
  <c r="L31" i="24"/>
  <c r="M31" i="24"/>
  <c r="N31" i="24"/>
  <c r="O31" i="24"/>
  <c r="P31" i="24"/>
  <c r="Q31" i="24"/>
  <c r="G26" i="24"/>
  <c r="H26" i="24"/>
  <c r="I26" i="24"/>
  <c r="J26" i="24"/>
  <c r="K26" i="24"/>
  <c r="L26" i="24"/>
  <c r="M26" i="24"/>
  <c r="N26" i="24"/>
  <c r="O26" i="24"/>
  <c r="P26" i="24"/>
  <c r="Q26" i="24"/>
  <c r="F26" i="24"/>
  <c r="U37" i="24"/>
  <c r="U36" i="24"/>
  <c r="U35" i="24"/>
  <c r="U34" i="24"/>
  <c r="U33" i="24"/>
  <c r="U32" i="24"/>
  <c r="U31" i="24"/>
  <c r="E31" i="24"/>
  <c r="U30" i="24"/>
  <c r="E30" i="24"/>
  <c r="U29" i="24"/>
  <c r="E29" i="24"/>
  <c r="U28" i="24"/>
  <c r="E28" i="24"/>
  <c r="U27" i="24"/>
  <c r="E27" i="24"/>
  <c r="E26" i="24"/>
  <c r="I12" i="24"/>
  <c r="H12" i="24"/>
  <c r="J12" i="24" s="1"/>
  <c r="F27" i="23"/>
  <c r="G27" i="23"/>
  <c r="H27" i="23"/>
  <c r="I27" i="23"/>
  <c r="J27" i="23"/>
  <c r="K27" i="23"/>
  <c r="L27" i="23"/>
  <c r="M27" i="23"/>
  <c r="N27" i="23"/>
  <c r="O27" i="23"/>
  <c r="P27" i="23"/>
  <c r="Q27" i="23"/>
  <c r="F28" i="23"/>
  <c r="G28" i="23"/>
  <c r="H28" i="23"/>
  <c r="I28" i="23"/>
  <c r="J28" i="23"/>
  <c r="K28" i="23"/>
  <c r="L28" i="23"/>
  <c r="M28" i="23"/>
  <c r="N28" i="23"/>
  <c r="O28" i="23"/>
  <c r="P28" i="23"/>
  <c r="Q28" i="23"/>
  <c r="F29" i="23"/>
  <c r="G29" i="23"/>
  <c r="H29" i="23"/>
  <c r="I29" i="23"/>
  <c r="J29" i="23"/>
  <c r="K29" i="23"/>
  <c r="L29" i="23"/>
  <c r="M29" i="23"/>
  <c r="N29" i="23"/>
  <c r="O29" i="23"/>
  <c r="P29" i="23"/>
  <c r="Q29" i="23"/>
  <c r="F30" i="23"/>
  <c r="G30" i="23"/>
  <c r="H30" i="23"/>
  <c r="I30" i="23"/>
  <c r="J30" i="23"/>
  <c r="K30" i="23"/>
  <c r="L30" i="23"/>
  <c r="M30" i="23"/>
  <c r="N30" i="23"/>
  <c r="O30" i="23"/>
  <c r="P30" i="23"/>
  <c r="Q30" i="23"/>
  <c r="F31" i="23"/>
  <c r="G31" i="23"/>
  <c r="H31" i="23"/>
  <c r="I31" i="23"/>
  <c r="J31" i="23"/>
  <c r="K31" i="23"/>
  <c r="L31" i="23"/>
  <c r="M31" i="23"/>
  <c r="N31" i="23"/>
  <c r="O31" i="23"/>
  <c r="P31" i="23"/>
  <c r="Q31" i="23"/>
  <c r="G26" i="23"/>
  <c r="H26" i="23"/>
  <c r="I26" i="23"/>
  <c r="J26" i="23"/>
  <c r="K26" i="23"/>
  <c r="L26" i="23"/>
  <c r="M26" i="23"/>
  <c r="N26" i="23"/>
  <c r="O26" i="23"/>
  <c r="P26" i="23"/>
  <c r="Q26" i="23"/>
  <c r="F26" i="23"/>
  <c r="U37" i="23"/>
  <c r="U36" i="23"/>
  <c r="U35" i="23"/>
  <c r="U34" i="23"/>
  <c r="U33" i="23"/>
  <c r="U32" i="23"/>
  <c r="U31" i="23"/>
  <c r="E31" i="23"/>
  <c r="U30" i="23"/>
  <c r="E30" i="23"/>
  <c r="U29" i="23"/>
  <c r="E29" i="23"/>
  <c r="U28" i="23"/>
  <c r="E28" i="23"/>
  <c r="U27" i="23"/>
  <c r="E27" i="23"/>
  <c r="E26" i="23"/>
  <c r="I12" i="23"/>
  <c r="H12" i="23"/>
  <c r="J12" i="23" s="1"/>
  <c r="F27" i="22"/>
  <c r="G27" i="22"/>
  <c r="H27" i="22"/>
  <c r="I27" i="22"/>
  <c r="J27" i="22"/>
  <c r="K27" i="22"/>
  <c r="L27" i="22"/>
  <c r="M27" i="22"/>
  <c r="N27" i="22"/>
  <c r="O27" i="22"/>
  <c r="P27" i="22"/>
  <c r="Q27" i="22"/>
  <c r="F28" i="22"/>
  <c r="G28" i="22"/>
  <c r="H28" i="22"/>
  <c r="I28" i="22"/>
  <c r="J28" i="22"/>
  <c r="K28" i="22"/>
  <c r="L28" i="22"/>
  <c r="M28" i="22"/>
  <c r="N28" i="22"/>
  <c r="O28" i="22"/>
  <c r="P28" i="22"/>
  <c r="Q28" i="22"/>
  <c r="F29" i="22"/>
  <c r="G29" i="22"/>
  <c r="H29" i="22"/>
  <c r="I29" i="22"/>
  <c r="J29" i="22"/>
  <c r="K29" i="22"/>
  <c r="L29" i="22"/>
  <c r="M29" i="22"/>
  <c r="N29" i="22"/>
  <c r="O29" i="22"/>
  <c r="P29" i="22"/>
  <c r="Q29" i="22"/>
  <c r="F30" i="22"/>
  <c r="G30" i="22"/>
  <c r="H30" i="22"/>
  <c r="I30" i="22"/>
  <c r="J30" i="22"/>
  <c r="K30" i="22"/>
  <c r="L30" i="22"/>
  <c r="M30" i="22"/>
  <c r="N30" i="22"/>
  <c r="O30" i="22"/>
  <c r="P30" i="22"/>
  <c r="Q30" i="22"/>
  <c r="F31" i="22"/>
  <c r="G31" i="22"/>
  <c r="H31" i="22"/>
  <c r="I31" i="22"/>
  <c r="J31" i="22"/>
  <c r="K31" i="22"/>
  <c r="L31" i="22"/>
  <c r="M31" i="22"/>
  <c r="N31" i="22"/>
  <c r="O31" i="22"/>
  <c r="P31" i="22"/>
  <c r="Q31" i="22"/>
  <c r="G26" i="22"/>
  <c r="H26" i="22"/>
  <c r="I26" i="22"/>
  <c r="J26" i="22"/>
  <c r="K26" i="22"/>
  <c r="L26" i="22"/>
  <c r="M26" i="22"/>
  <c r="N26" i="22"/>
  <c r="O26" i="22"/>
  <c r="P26" i="22"/>
  <c r="Q26" i="22"/>
  <c r="F26" i="22"/>
  <c r="U37" i="22"/>
  <c r="U36" i="22"/>
  <c r="U35" i="22"/>
  <c r="U34" i="22"/>
  <c r="U33" i="22"/>
  <c r="U32" i="22"/>
  <c r="U31" i="22"/>
  <c r="E31" i="22"/>
  <c r="U30" i="22"/>
  <c r="E30" i="22"/>
  <c r="U29" i="22"/>
  <c r="E29" i="22"/>
  <c r="U28" i="22"/>
  <c r="E28" i="22"/>
  <c r="U27" i="22"/>
  <c r="E27" i="22"/>
  <c r="E26" i="22"/>
  <c r="I12" i="22"/>
  <c r="H12" i="22"/>
  <c r="J12" i="22" s="1"/>
  <c r="F27" i="21"/>
  <c r="G27" i="21"/>
  <c r="H27" i="21"/>
  <c r="I27" i="21"/>
  <c r="J27" i="21"/>
  <c r="K27" i="21"/>
  <c r="L27" i="21"/>
  <c r="M27" i="21"/>
  <c r="N27" i="21"/>
  <c r="O27" i="21"/>
  <c r="P27" i="21"/>
  <c r="Q27" i="21"/>
  <c r="F28" i="21"/>
  <c r="G28" i="21"/>
  <c r="H28" i="21"/>
  <c r="I28" i="21"/>
  <c r="J28" i="21"/>
  <c r="K28" i="21"/>
  <c r="L28" i="21"/>
  <c r="M28" i="21"/>
  <c r="N28" i="21"/>
  <c r="O28" i="21"/>
  <c r="P28" i="21"/>
  <c r="Q28" i="21"/>
  <c r="F29" i="21"/>
  <c r="G29" i="21"/>
  <c r="H29" i="21"/>
  <c r="I29" i="21"/>
  <c r="J29" i="21"/>
  <c r="K29" i="21"/>
  <c r="L29" i="21"/>
  <c r="M29" i="21"/>
  <c r="N29" i="21"/>
  <c r="O29" i="21"/>
  <c r="P29" i="21"/>
  <c r="Q29" i="21"/>
  <c r="F30" i="21"/>
  <c r="G30" i="21"/>
  <c r="H30" i="21"/>
  <c r="I30" i="21"/>
  <c r="J30" i="21"/>
  <c r="K30" i="21"/>
  <c r="L30" i="21"/>
  <c r="M30" i="21"/>
  <c r="N30" i="21"/>
  <c r="O30" i="21"/>
  <c r="P30" i="21"/>
  <c r="Q30" i="21"/>
  <c r="F31" i="21"/>
  <c r="G31" i="21"/>
  <c r="H31" i="21"/>
  <c r="I31" i="21"/>
  <c r="J31" i="21"/>
  <c r="K31" i="21"/>
  <c r="L31" i="21"/>
  <c r="M31" i="21"/>
  <c r="N31" i="21"/>
  <c r="O31" i="21"/>
  <c r="P31" i="21"/>
  <c r="Q31" i="21"/>
  <c r="G26" i="21"/>
  <c r="H26" i="21"/>
  <c r="I26" i="21"/>
  <c r="J26" i="21"/>
  <c r="K26" i="21"/>
  <c r="L26" i="21"/>
  <c r="M26" i="21"/>
  <c r="N26" i="21"/>
  <c r="O26" i="21"/>
  <c r="P26" i="21"/>
  <c r="Q26" i="21"/>
  <c r="F26" i="21"/>
  <c r="U37" i="21"/>
  <c r="U36" i="21"/>
  <c r="U35" i="21"/>
  <c r="U34" i="21"/>
  <c r="U33" i="21"/>
  <c r="U32" i="21"/>
  <c r="U31" i="21"/>
  <c r="E31" i="21"/>
  <c r="U30" i="21"/>
  <c r="E30" i="21"/>
  <c r="U29" i="21"/>
  <c r="E29" i="21"/>
  <c r="U28" i="21"/>
  <c r="E28" i="21"/>
  <c r="U27" i="21"/>
  <c r="E27" i="21"/>
  <c r="E26" i="21"/>
  <c r="I12" i="21"/>
  <c r="H12" i="21"/>
  <c r="J12" i="21" s="1"/>
  <c r="F27" i="20"/>
  <c r="G27" i="20"/>
  <c r="H27" i="20"/>
  <c r="I27" i="20"/>
  <c r="J27" i="20"/>
  <c r="K27" i="20"/>
  <c r="L27" i="20"/>
  <c r="M27" i="20"/>
  <c r="N27" i="20"/>
  <c r="O27" i="20"/>
  <c r="P27" i="20"/>
  <c r="Q27" i="20"/>
  <c r="F28" i="20"/>
  <c r="G28" i="20"/>
  <c r="H28" i="20"/>
  <c r="I28" i="20"/>
  <c r="J28" i="20"/>
  <c r="K28" i="20"/>
  <c r="L28" i="20"/>
  <c r="M28" i="20"/>
  <c r="N28" i="20"/>
  <c r="O28" i="20"/>
  <c r="P28" i="20"/>
  <c r="Q28" i="20"/>
  <c r="F29" i="20"/>
  <c r="G29" i="20"/>
  <c r="H29" i="20"/>
  <c r="I29" i="20"/>
  <c r="J29" i="20"/>
  <c r="K29" i="20"/>
  <c r="L29" i="20"/>
  <c r="M29" i="20"/>
  <c r="N29" i="20"/>
  <c r="O29" i="20"/>
  <c r="P29" i="20"/>
  <c r="Q29" i="20"/>
  <c r="F30" i="20"/>
  <c r="G30" i="20"/>
  <c r="H30" i="20"/>
  <c r="I30" i="20"/>
  <c r="J30" i="20"/>
  <c r="K30" i="20"/>
  <c r="L30" i="20"/>
  <c r="M30" i="20"/>
  <c r="N30" i="20"/>
  <c r="O30" i="20"/>
  <c r="P30" i="20"/>
  <c r="Q30" i="20"/>
  <c r="F31" i="20"/>
  <c r="G31" i="20"/>
  <c r="H31" i="20"/>
  <c r="I31" i="20"/>
  <c r="J31" i="20"/>
  <c r="K31" i="20"/>
  <c r="L31" i="20"/>
  <c r="M31" i="20"/>
  <c r="N31" i="20"/>
  <c r="O31" i="20"/>
  <c r="P31" i="20"/>
  <c r="Q31" i="20"/>
  <c r="G26" i="20"/>
  <c r="H26" i="20"/>
  <c r="I26" i="20"/>
  <c r="J26" i="20"/>
  <c r="K26" i="20"/>
  <c r="L26" i="20"/>
  <c r="M26" i="20"/>
  <c r="N26" i="20"/>
  <c r="O26" i="20"/>
  <c r="P26" i="20"/>
  <c r="Q26" i="20"/>
  <c r="F26" i="20"/>
  <c r="U37" i="20"/>
  <c r="U36" i="20"/>
  <c r="U35" i="20"/>
  <c r="U34" i="20"/>
  <c r="U33" i="20"/>
  <c r="U32" i="20"/>
  <c r="U31" i="20"/>
  <c r="E31" i="20"/>
  <c r="U30" i="20"/>
  <c r="E30" i="20"/>
  <c r="U29" i="20"/>
  <c r="E29" i="20"/>
  <c r="U28" i="20"/>
  <c r="E28" i="20"/>
  <c r="U27" i="20"/>
  <c r="E27" i="20"/>
  <c r="E26" i="20"/>
  <c r="I12" i="20"/>
  <c r="H12" i="20"/>
  <c r="J12" i="20" s="1"/>
  <c r="F27" i="19"/>
  <c r="G27" i="19"/>
  <c r="H27" i="19"/>
  <c r="I27" i="19"/>
  <c r="J27" i="19"/>
  <c r="K27" i="19"/>
  <c r="L27" i="19"/>
  <c r="M27" i="19"/>
  <c r="N27" i="19"/>
  <c r="O27" i="19"/>
  <c r="P27" i="19"/>
  <c r="Q27" i="19"/>
  <c r="F28" i="19"/>
  <c r="G28" i="19"/>
  <c r="H28" i="19"/>
  <c r="I28" i="19"/>
  <c r="J28" i="19"/>
  <c r="K28" i="19"/>
  <c r="L28" i="19"/>
  <c r="M28" i="19"/>
  <c r="N28" i="19"/>
  <c r="O28" i="19"/>
  <c r="P28" i="19"/>
  <c r="Q28" i="19"/>
  <c r="F29" i="19"/>
  <c r="G29" i="19"/>
  <c r="H29" i="19"/>
  <c r="I29" i="19"/>
  <c r="J29" i="19"/>
  <c r="K29" i="19"/>
  <c r="L29" i="19"/>
  <c r="M29" i="19"/>
  <c r="N29" i="19"/>
  <c r="O29" i="19"/>
  <c r="P29" i="19"/>
  <c r="Q29" i="19"/>
  <c r="F30" i="19"/>
  <c r="G30" i="19"/>
  <c r="H30" i="19"/>
  <c r="I30" i="19"/>
  <c r="J30" i="19"/>
  <c r="K30" i="19"/>
  <c r="L30" i="19"/>
  <c r="M30" i="19"/>
  <c r="N30" i="19"/>
  <c r="O30" i="19"/>
  <c r="P30" i="19"/>
  <c r="Q30" i="19"/>
  <c r="F31" i="19"/>
  <c r="G31" i="19"/>
  <c r="H31" i="19"/>
  <c r="I31" i="19"/>
  <c r="J31" i="19"/>
  <c r="K31" i="19"/>
  <c r="L31" i="19"/>
  <c r="M31" i="19"/>
  <c r="N31" i="19"/>
  <c r="O31" i="19"/>
  <c r="P31" i="19"/>
  <c r="Q31" i="19"/>
  <c r="G26" i="19"/>
  <c r="H26" i="19"/>
  <c r="I26" i="19"/>
  <c r="J26" i="19"/>
  <c r="K26" i="19"/>
  <c r="L26" i="19"/>
  <c r="M26" i="19"/>
  <c r="N26" i="19"/>
  <c r="O26" i="19"/>
  <c r="P26" i="19"/>
  <c r="Q26" i="19"/>
  <c r="F26" i="19"/>
  <c r="U37" i="19"/>
  <c r="U36" i="19"/>
  <c r="U35" i="19"/>
  <c r="U34" i="19"/>
  <c r="U33" i="19"/>
  <c r="U32" i="19"/>
  <c r="U31" i="19"/>
  <c r="E31" i="19"/>
  <c r="U30" i="19"/>
  <c r="E30" i="19"/>
  <c r="U29" i="19"/>
  <c r="E29" i="19"/>
  <c r="U28" i="19"/>
  <c r="E28" i="19"/>
  <c r="U27" i="19"/>
  <c r="E27" i="19"/>
  <c r="E26" i="19"/>
  <c r="I12" i="19"/>
  <c r="H12" i="19"/>
  <c r="J12" i="19" s="1"/>
  <c r="F27" i="18"/>
  <c r="G27" i="18"/>
  <c r="H27" i="18"/>
  <c r="I27" i="18"/>
  <c r="J27" i="18"/>
  <c r="K27" i="18"/>
  <c r="L27" i="18"/>
  <c r="M27" i="18"/>
  <c r="N27" i="18"/>
  <c r="O27" i="18"/>
  <c r="P27" i="18"/>
  <c r="Q27" i="18"/>
  <c r="F28" i="18"/>
  <c r="G28" i="18"/>
  <c r="H28" i="18"/>
  <c r="I28" i="18"/>
  <c r="J28" i="18"/>
  <c r="K28" i="18"/>
  <c r="L28" i="18"/>
  <c r="M28" i="18"/>
  <c r="N28" i="18"/>
  <c r="O28" i="18"/>
  <c r="P28" i="18"/>
  <c r="Q28" i="18"/>
  <c r="F29" i="18"/>
  <c r="G29" i="18"/>
  <c r="H29" i="18"/>
  <c r="I29" i="18"/>
  <c r="J29" i="18"/>
  <c r="K29" i="18"/>
  <c r="L29" i="18"/>
  <c r="M29" i="18"/>
  <c r="N29" i="18"/>
  <c r="O29" i="18"/>
  <c r="P29" i="18"/>
  <c r="Q29" i="18"/>
  <c r="F30" i="18"/>
  <c r="G30" i="18"/>
  <c r="H30" i="18"/>
  <c r="I30" i="18"/>
  <c r="J30" i="18"/>
  <c r="K30" i="18"/>
  <c r="L30" i="18"/>
  <c r="M30" i="18"/>
  <c r="N30" i="18"/>
  <c r="O30" i="18"/>
  <c r="P30" i="18"/>
  <c r="Q30" i="18"/>
  <c r="F31" i="18"/>
  <c r="G31" i="18"/>
  <c r="H31" i="18"/>
  <c r="I31" i="18"/>
  <c r="J31" i="18"/>
  <c r="K31" i="18"/>
  <c r="L31" i="18"/>
  <c r="M31" i="18"/>
  <c r="N31" i="18"/>
  <c r="O31" i="18"/>
  <c r="P31" i="18"/>
  <c r="Q31" i="18"/>
  <c r="G26" i="18"/>
  <c r="H26" i="18"/>
  <c r="I26" i="18"/>
  <c r="J26" i="18"/>
  <c r="K26" i="18"/>
  <c r="L26" i="18"/>
  <c r="M26" i="18"/>
  <c r="N26" i="18"/>
  <c r="O26" i="18"/>
  <c r="P26" i="18"/>
  <c r="Q26" i="18"/>
  <c r="F26" i="18"/>
  <c r="U37" i="18"/>
  <c r="U36" i="18"/>
  <c r="U35" i="18"/>
  <c r="U34" i="18"/>
  <c r="U33" i="18"/>
  <c r="U32" i="18"/>
  <c r="U31" i="18"/>
  <c r="E31" i="18"/>
  <c r="U30" i="18"/>
  <c r="E30" i="18"/>
  <c r="U29" i="18"/>
  <c r="E29" i="18"/>
  <c r="U28" i="18"/>
  <c r="E28" i="18"/>
  <c r="U27" i="18"/>
  <c r="E27" i="18"/>
  <c r="E26" i="18"/>
  <c r="I12" i="18"/>
  <c r="H12" i="18"/>
  <c r="J12" i="18" s="1"/>
  <c r="F27" i="17"/>
  <c r="G27" i="17"/>
  <c r="H27" i="17"/>
  <c r="I27" i="17"/>
  <c r="J27" i="17"/>
  <c r="K27" i="17"/>
  <c r="L27" i="17"/>
  <c r="M27" i="17"/>
  <c r="N27" i="17"/>
  <c r="O27" i="17"/>
  <c r="P27" i="17"/>
  <c r="Q27" i="17"/>
  <c r="F28" i="17"/>
  <c r="G28" i="17"/>
  <c r="H28" i="17"/>
  <c r="I28" i="17"/>
  <c r="J28" i="17"/>
  <c r="K28" i="17"/>
  <c r="L28" i="17"/>
  <c r="M28" i="17"/>
  <c r="N28" i="17"/>
  <c r="O28" i="17"/>
  <c r="P28" i="17"/>
  <c r="Q28" i="17"/>
  <c r="F29" i="17"/>
  <c r="G29" i="17"/>
  <c r="H29" i="17"/>
  <c r="I29" i="17"/>
  <c r="J29" i="17"/>
  <c r="K29" i="17"/>
  <c r="L29" i="17"/>
  <c r="M29" i="17"/>
  <c r="N29" i="17"/>
  <c r="O29" i="17"/>
  <c r="P29" i="17"/>
  <c r="Q29" i="17"/>
  <c r="F30" i="17"/>
  <c r="G30" i="17"/>
  <c r="H30" i="17"/>
  <c r="I30" i="17"/>
  <c r="J30" i="17"/>
  <c r="K30" i="17"/>
  <c r="L30" i="17"/>
  <c r="M30" i="17"/>
  <c r="N30" i="17"/>
  <c r="O30" i="17"/>
  <c r="P30" i="17"/>
  <c r="Q30" i="17"/>
  <c r="F31" i="17"/>
  <c r="G31" i="17"/>
  <c r="H31" i="17"/>
  <c r="I31" i="17"/>
  <c r="J31" i="17"/>
  <c r="K31" i="17"/>
  <c r="L31" i="17"/>
  <c r="M31" i="17"/>
  <c r="N31" i="17"/>
  <c r="O31" i="17"/>
  <c r="P31" i="17"/>
  <c r="Q31" i="17"/>
  <c r="G26" i="17"/>
  <c r="H26" i="17"/>
  <c r="I26" i="17"/>
  <c r="J26" i="17"/>
  <c r="K26" i="17"/>
  <c r="L26" i="17"/>
  <c r="M26" i="17"/>
  <c r="N26" i="17"/>
  <c r="O26" i="17"/>
  <c r="P26" i="17"/>
  <c r="Q26" i="17"/>
  <c r="F26" i="17"/>
  <c r="U37" i="17"/>
  <c r="U36" i="17"/>
  <c r="U35" i="17"/>
  <c r="U34" i="17"/>
  <c r="U33" i="17"/>
  <c r="U32" i="17"/>
  <c r="U31" i="17"/>
  <c r="E31" i="17"/>
  <c r="U30" i="17"/>
  <c r="E30" i="17"/>
  <c r="U29" i="17"/>
  <c r="E29" i="17"/>
  <c r="U28" i="17"/>
  <c r="E28" i="17"/>
  <c r="U27" i="17"/>
  <c r="E27" i="17"/>
  <c r="E26" i="17"/>
  <c r="I12" i="17"/>
  <c r="H12" i="17"/>
  <c r="J12" i="17" s="1"/>
  <c r="F27" i="16"/>
  <c r="G27" i="16"/>
  <c r="H27" i="16"/>
  <c r="I27" i="16"/>
  <c r="J27" i="16"/>
  <c r="K27" i="16"/>
  <c r="L27" i="16"/>
  <c r="M27" i="16"/>
  <c r="N27" i="16"/>
  <c r="O27" i="16"/>
  <c r="P27" i="16"/>
  <c r="Q27" i="16"/>
  <c r="F28" i="16"/>
  <c r="G28" i="16"/>
  <c r="H28" i="16"/>
  <c r="I28" i="16"/>
  <c r="J28" i="16"/>
  <c r="K28" i="16"/>
  <c r="L28" i="16"/>
  <c r="M28" i="16"/>
  <c r="N28" i="16"/>
  <c r="O28" i="16"/>
  <c r="P28" i="16"/>
  <c r="Q28" i="16"/>
  <c r="F29" i="16"/>
  <c r="G29" i="16"/>
  <c r="H29" i="16"/>
  <c r="I29" i="16"/>
  <c r="J29" i="16"/>
  <c r="K29" i="16"/>
  <c r="L29" i="16"/>
  <c r="M29" i="16"/>
  <c r="N29" i="16"/>
  <c r="O29" i="16"/>
  <c r="P29" i="16"/>
  <c r="Q29" i="16"/>
  <c r="F30" i="16"/>
  <c r="G30" i="16"/>
  <c r="H30" i="16"/>
  <c r="I30" i="16"/>
  <c r="J30" i="16"/>
  <c r="K30" i="16"/>
  <c r="L30" i="16"/>
  <c r="M30" i="16"/>
  <c r="N30" i="16"/>
  <c r="O30" i="16"/>
  <c r="P30" i="16"/>
  <c r="Q30" i="16"/>
  <c r="F31" i="16"/>
  <c r="G31" i="16"/>
  <c r="H31" i="16"/>
  <c r="I31" i="16"/>
  <c r="J31" i="16"/>
  <c r="K31" i="16"/>
  <c r="L31" i="16"/>
  <c r="M31" i="16"/>
  <c r="N31" i="16"/>
  <c r="O31" i="16"/>
  <c r="P31" i="16"/>
  <c r="Q31" i="16"/>
  <c r="G26" i="16"/>
  <c r="H26" i="16"/>
  <c r="I26" i="16"/>
  <c r="J26" i="16"/>
  <c r="K26" i="16"/>
  <c r="L26" i="16"/>
  <c r="M26" i="16"/>
  <c r="N26" i="16"/>
  <c r="O26" i="16"/>
  <c r="P26" i="16"/>
  <c r="Q26" i="16"/>
  <c r="F26" i="16"/>
  <c r="U37" i="16"/>
  <c r="U36" i="16"/>
  <c r="U35" i="16"/>
  <c r="U34" i="16"/>
  <c r="U33" i="16"/>
  <c r="U32" i="16"/>
  <c r="U31" i="16"/>
  <c r="E31" i="16"/>
  <c r="U30" i="16"/>
  <c r="E30" i="16"/>
  <c r="U29" i="16"/>
  <c r="E29" i="16"/>
  <c r="U28" i="16"/>
  <c r="E28" i="16"/>
  <c r="U27" i="16"/>
  <c r="E27" i="16"/>
  <c r="E26" i="16"/>
  <c r="I12" i="16"/>
  <c r="H12" i="16"/>
  <c r="J12" i="16" s="1"/>
  <c r="F27" i="15"/>
  <c r="G27" i="15"/>
  <c r="H27" i="15"/>
  <c r="I27" i="15"/>
  <c r="J27" i="15"/>
  <c r="K27" i="15"/>
  <c r="L27" i="15"/>
  <c r="M27" i="15"/>
  <c r="N27" i="15"/>
  <c r="O27" i="15"/>
  <c r="P27" i="15"/>
  <c r="Q27" i="15"/>
  <c r="F28" i="15"/>
  <c r="G28" i="15"/>
  <c r="H28" i="15"/>
  <c r="I28" i="15"/>
  <c r="J28" i="15"/>
  <c r="K28" i="15"/>
  <c r="L28" i="15"/>
  <c r="M28" i="15"/>
  <c r="N28" i="15"/>
  <c r="O28" i="15"/>
  <c r="P28" i="15"/>
  <c r="Q28" i="15"/>
  <c r="F29" i="15"/>
  <c r="G29" i="15"/>
  <c r="H29" i="15"/>
  <c r="I29" i="15"/>
  <c r="J29" i="15"/>
  <c r="K29" i="15"/>
  <c r="L29" i="15"/>
  <c r="M29" i="15"/>
  <c r="N29" i="15"/>
  <c r="O29" i="15"/>
  <c r="P29" i="15"/>
  <c r="Q29" i="15"/>
  <c r="F30" i="15"/>
  <c r="G30" i="15"/>
  <c r="H30" i="15"/>
  <c r="I30" i="15"/>
  <c r="J30" i="15"/>
  <c r="K30" i="15"/>
  <c r="L30" i="15"/>
  <c r="M30" i="15"/>
  <c r="N30" i="15"/>
  <c r="O30" i="15"/>
  <c r="P30" i="15"/>
  <c r="Q30" i="15"/>
  <c r="F31" i="15"/>
  <c r="G31" i="15"/>
  <c r="H31" i="15"/>
  <c r="I31" i="15"/>
  <c r="J31" i="15"/>
  <c r="K31" i="15"/>
  <c r="L31" i="15"/>
  <c r="M31" i="15"/>
  <c r="N31" i="15"/>
  <c r="O31" i="15"/>
  <c r="P31" i="15"/>
  <c r="Q31" i="15"/>
  <c r="G26" i="15"/>
  <c r="H26" i="15"/>
  <c r="I26" i="15"/>
  <c r="J26" i="15"/>
  <c r="K26" i="15"/>
  <c r="L26" i="15"/>
  <c r="M26" i="15"/>
  <c r="N26" i="15"/>
  <c r="O26" i="15"/>
  <c r="P26" i="15"/>
  <c r="Q26" i="15"/>
  <c r="F26" i="15"/>
  <c r="U37" i="15"/>
  <c r="U36" i="15"/>
  <c r="U35" i="15"/>
  <c r="U34" i="15"/>
  <c r="U33" i="15"/>
  <c r="U32" i="15"/>
  <c r="U31" i="15"/>
  <c r="E31" i="15"/>
  <c r="U30" i="15"/>
  <c r="E30" i="15"/>
  <c r="U29" i="15"/>
  <c r="E29" i="15"/>
  <c r="U28" i="15"/>
  <c r="E28" i="15"/>
  <c r="U27" i="15"/>
  <c r="E27" i="15"/>
  <c r="E26" i="15"/>
  <c r="I12" i="15"/>
  <c r="H12" i="15"/>
  <c r="J12" i="15" s="1"/>
  <c r="F27" i="14"/>
  <c r="G27" i="14"/>
  <c r="H27" i="14"/>
  <c r="I27" i="14"/>
  <c r="J27" i="14"/>
  <c r="K27" i="14"/>
  <c r="L27" i="14"/>
  <c r="M27" i="14"/>
  <c r="N27" i="14"/>
  <c r="O27" i="14"/>
  <c r="P27" i="14"/>
  <c r="Q27" i="14"/>
  <c r="F28" i="14"/>
  <c r="G28" i="14"/>
  <c r="H28" i="14"/>
  <c r="I28" i="14"/>
  <c r="J28" i="14"/>
  <c r="K28" i="14"/>
  <c r="L28" i="14"/>
  <c r="M28" i="14"/>
  <c r="N28" i="14"/>
  <c r="O28" i="14"/>
  <c r="P28" i="14"/>
  <c r="Q28" i="14"/>
  <c r="F29" i="14"/>
  <c r="G29" i="14"/>
  <c r="H29" i="14"/>
  <c r="I29" i="14"/>
  <c r="J29" i="14"/>
  <c r="K29" i="14"/>
  <c r="L29" i="14"/>
  <c r="M29" i="14"/>
  <c r="N29" i="14"/>
  <c r="O29" i="14"/>
  <c r="P29" i="14"/>
  <c r="Q29" i="14"/>
  <c r="F30" i="14"/>
  <c r="G30" i="14"/>
  <c r="H30" i="14"/>
  <c r="I30" i="14"/>
  <c r="J30" i="14"/>
  <c r="K30" i="14"/>
  <c r="L30" i="14"/>
  <c r="M30" i="14"/>
  <c r="N30" i="14"/>
  <c r="O30" i="14"/>
  <c r="P30" i="14"/>
  <c r="Q30" i="14"/>
  <c r="F31" i="14"/>
  <c r="G31" i="14"/>
  <c r="H31" i="14"/>
  <c r="I31" i="14"/>
  <c r="J31" i="14"/>
  <c r="K31" i="14"/>
  <c r="L31" i="14"/>
  <c r="M31" i="14"/>
  <c r="N31" i="14"/>
  <c r="O31" i="14"/>
  <c r="P31" i="14"/>
  <c r="Q31" i="14"/>
  <c r="G26" i="14"/>
  <c r="H26" i="14"/>
  <c r="I26" i="14"/>
  <c r="J26" i="14"/>
  <c r="K26" i="14"/>
  <c r="L26" i="14"/>
  <c r="M26" i="14"/>
  <c r="N26" i="14"/>
  <c r="O26" i="14"/>
  <c r="P26" i="14"/>
  <c r="Q26" i="14"/>
  <c r="F26" i="14"/>
  <c r="U37" i="14"/>
  <c r="U36" i="14"/>
  <c r="U35" i="14"/>
  <c r="U34" i="14"/>
  <c r="U33" i="14"/>
  <c r="U32" i="14"/>
  <c r="U31" i="14"/>
  <c r="E31" i="14"/>
  <c r="U30" i="14"/>
  <c r="E30" i="14"/>
  <c r="U29" i="14"/>
  <c r="E29" i="14"/>
  <c r="U28" i="14"/>
  <c r="E28" i="14"/>
  <c r="U27" i="14"/>
  <c r="E27" i="14"/>
  <c r="E26" i="14"/>
  <c r="I12" i="14"/>
  <c r="H12" i="14"/>
  <c r="J12" i="14" s="1"/>
  <c r="F27" i="13"/>
  <c r="G27" i="13"/>
  <c r="H27" i="13"/>
  <c r="I27" i="13"/>
  <c r="J27" i="13"/>
  <c r="K27" i="13"/>
  <c r="L27" i="13"/>
  <c r="M27" i="13"/>
  <c r="N27" i="13"/>
  <c r="O27" i="13"/>
  <c r="P27" i="13"/>
  <c r="Q27" i="13"/>
  <c r="F28" i="13"/>
  <c r="G28" i="13"/>
  <c r="H28" i="13"/>
  <c r="I28" i="13"/>
  <c r="J28" i="13"/>
  <c r="K28" i="13"/>
  <c r="L28" i="13"/>
  <c r="M28" i="13"/>
  <c r="N28" i="13"/>
  <c r="O28" i="13"/>
  <c r="P28" i="13"/>
  <c r="Q28" i="13"/>
  <c r="F29" i="13"/>
  <c r="G29" i="13"/>
  <c r="H29" i="13"/>
  <c r="I29" i="13"/>
  <c r="J29" i="13"/>
  <c r="K29" i="13"/>
  <c r="L29" i="13"/>
  <c r="M29" i="13"/>
  <c r="N29" i="13"/>
  <c r="O29" i="13"/>
  <c r="P29" i="13"/>
  <c r="Q29" i="13"/>
  <c r="F30" i="13"/>
  <c r="G30" i="13"/>
  <c r="H30" i="13"/>
  <c r="I30" i="13"/>
  <c r="J30" i="13"/>
  <c r="K30" i="13"/>
  <c r="L30" i="13"/>
  <c r="M30" i="13"/>
  <c r="N30" i="13"/>
  <c r="O30" i="13"/>
  <c r="P30" i="13"/>
  <c r="Q30" i="13"/>
  <c r="F31" i="13"/>
  <c r="G31" i="13"/>
  <c r="H31" i="13"/>
  <c r="I31" i="13"/>
  <c r="J31" i="13"/>
  <c r="K31" i="13"/>
  <c r="L31" i="13"/>
  <c r="M31" i="13"/>
  <c r="N31" i="13"/>
  <c r="O31" i="13"/>
  <c r="P31" i="13"/>
  <c r="Q31" i="13"/>
  <c r="G26" i="13"/>
  <c r="H26" i="13"/>
  <c r="I26" i="13"/>
  <c r="J26" i="13"/>
  <c r="K26" i="13"/>
  <c r="L26" i="13"/>
  <c r="M26" i="13"/>
  <c r="N26" i="13"/>
  <c r="O26" i="13"/>
  <c r="P26" i="13"/>
  <c r="Q26" i="13"/>
  <c r="F26" i="13"/>
  <c r="U37" i="13"/>
  <c r="U36" i="13"/>
  <c r="U35" i="13"/>
  <c r="U34" i="13"/>
  <c r="U33" i="13"/>
  <c r="U32" i="13"/>
  <c r="U31" i="13"/>
  <c r="E31" i="13"/>
  <c r="U30" i="13"/>
  <c r="E30" i="13"/>
  <c r="U29" i="13"/>
  <c r="E29" i="13"/>
  <c r="U28" i="13"/>
  <c r="E28" i="13"/>
  <c r="U27" i="13"/>
  <c r="E27" i="13"/>
  <c r="E26" i="13"/>
  <c r="I12" i="13"/>
  <c r="H12" i="13"/>
  <c r="J12" i="13" s="1"/>
  <c r="F27" i="12"/>
  <c r="G27" i="12"/>
  <c r="H27" i="12"/>
  <c r="I27" i="12"/>
  <c r="J27" i="12"/>
  <c r="K27" i="12"/>
  <c r="L27" i="12"/>
  <c r="M27" i="12"/>
  <c r="N27" i="12"/>
  <c r="O27" i="12"/>
  <c r="P27" i="12"/>
  <c r="Q27" i="12"/>
  <c r="F28" i="12"/>
  <c r="G28" i="12"/>
  <c r="H28" i="12"/>
  <c r="I28" i="12"/>
  <c r="J28" i="12"/>
  <c r="K28" i="12"/>
  <c r="L28" i="12"/>
  <c r="M28" i="12"/>
  <c r="N28" i="12"/>
  <c r="O28" i="12"/>
  <c r="P28" i="12"/>
  <c r="Q28" i="12"/>
  <c r="F29" i="12"/>
  <c r="G29" i="12"/>
  <c r="H29" i="12"/>
  <c r="I29" i="12"/>
  <c r="J29" i="12"/>
  <c r="K29" i="12"/>
  <c r="L29" i="12"/>
  <c r="M29" i="12"/>
  <c r="N29" i="12"/>
  <c r="O29" i="12"/>
  <c r="P29" i="12"/>
  <c r="Q29" i="12"/>
  <c r="F30" i="12"/>
  <c r="G30" i="12"/>
  <c r="H30" i="12"/>
  <c r="I30" i="12"/>
  <c r="J30" i="12"/>
  <c r="K30" i="12"/>
  <c r="L30" i="12"/>
  <c r="M30" i="12"/>
  <c r="N30" i="12"/>
  <c r="O30" i="12"/>
  <c r="P30" i="12"/>
  <c r="Q30" i="12"/>
  <c r="F31" i="12"/>
  <c r="G31" i="12"/>
  <c r="H31" i="12"/>
  <c r="I31" i="12"/>
  <c r="J31" i="12"/>
  <c r="K31" i="12"/>
  <c r="L31" i="12"/>
  <c r="M31" i="12"/>
  <c r="N31" i="12"/>
  <c r="O31" i="12"/>
  <c r="P31" i="12"/>
  <c r="Q31" i="12"/>
  <c r="G26" i="12"/>
  <c r="H26" i="12"/>
  <c r="I26" i="12"/>
  <c r="J26" i="12"/>
  <c r="K26" i="12"/>
  <c r="L26" i="12"/>
  <c r="M26" i="12"/>
  <c r="N26" i="12"/>
  <c r="O26" i="12"/>
  <c r="P26" i="12"/>
  <c r="Q26" i="12"/>
  <c r="F26" i="12"/>
  <c r="U37" i="12"/>
  <c r="U36" i="12"/>
  <c r="U35" i="12"/>
  <c r="U34" i="12"/>
  <c r="U33" i="12"/>
  <c r="U32" i="12"/>
  <c r="U31" i="12"/>
  <c r="E31" i="12"/>
  <c r="U30" i="12"/>
  <c r="E30" i="12"/>
  <c r="U29" i="12"/>
  <c r="E29" i="12"/>
  <c r="U28" i="12"/>
  <c r="E28" i="12"/>
  <c r="U27" i="12"/>
  <c r="E27" i="12"/>
  <c r="E26" i="12"/>
  <c r="I12" i="12"/>
  <c r="H12" i="12"/>
  <c r="J12" i="12" s="1"/>
  <c r="F27" i="11"/>
  <c r="G27" i="11"/>
  <c r="H27" i="11"/>
  <c r="I27" i="11"/>
  <c r="J27" i="11"/>
  <c r="K27" i="11"/>
  <c r="L27" i="11"/>
  <c r="M27" i="11"/>
  <c r="N27" i="11"/>
  <c r="O27" i="11"/>
  <c r="P27" i="11"/>
  <c r="Q27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F30" i="11"/>
  <c r="G30" i="11"/>
  <c r="H30" i="11"/>
  <c r="I30" i="11"/>
  <c r="J30" i="11"/>
  <c r="K30" i="11"/>
  <c r="L30" i="11"/>
  <c r="M30" i="11"/>
  <c r="N30" i="11"/>
  <c r="O30" i="11"/>
  <c r="P30" i="11"/>
  <c r="Q30" i="11"/>
  <c r="F31" i="11"/>
  <c r="G31" i="11"/>
  <c r="H31" i="11"/>
  <c r="I31" i="11"/>
  <c r="J31" i="11"/>
  <c r="K31" i="11"/>
  <c r="L31" i="11"/>
  <c r="M31" i="11"/>
  <c r="N31" i="11"/>
  <c r="O31" i="11"/>
  <c r="P31" i="11"/>
  <c r="Q31" i="11"/>
  <c r="G26" i="11"/>
  <c r="H26" i="11"/>
  <c r="I26" i="11"/>
  <c r="J26" i="11"/>
  <c r="K26" i="11"/>
  <c r="L26" i="11"/>
  <c r="M26" i="11"/>
  <c r="N26" i="11"/>
  <c r="O26" i="11"/>
  <c r="P26" i="11"/>
  <c r="Q26" i="11"/>
  <c r="F26" i="11"/>
  <c r="U37" i="11"/>
  <c r="U36" i="11"/>
  <c r="U35" i="11"/>
  <c r="U34" i="11"/>
  <c r="U33" i="11"/>
  <c r="U32" i="11"/>
  <c r="U31" i="11"/>
  <c r="E31" i="11"/>
  <c r="U30" i="11"/>
  <c r="E30" i="11"/>
  <c r="U29" i="11"/>
  <c r="E29" i="11"/>
  <c r="U28" i="11"/>
  <c r="E28" i="11"/>
  <c r="U27" i="11"/>
  <c r="E27" i="11"/>
  <c r="E26" i="11"/>
  <c r="I12" i="11"/>
  <c r="H12" i="11"/>
  <c r="J12" i="11" s="1"/>
  <c r="F27" i="10"/>
  <c r="G27" i="10"/>
  <c r="H27" i="10"/>
  <c r="I27" i="10"/>
  <c r="J27" i="10"/>
  <c r="K27" i="10"/>
  <c r="L27" i="10"/>
  <c r="M27" i="10"/>
  <c r="N27" i="10"/>
  <c r="O27" i="10"/>
  <c r="P27" i="10"/>
  <c r="Q27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F29" i="10"/>
  <c r="G29" i="10"/>
  <c r="H29" i="10"/>
  <c r="I29" i="10"/>
  <c r="J29" i="10"/>
  <c r="K29" i="10"/>
  <c r="L29" i="10"/>
  <c r="M29" i="10"/>
  <c r="N29" i="10"/>
  <c r="O29" i="10"/>
  <c r="P29" i="10"/>
  <c r="Q29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G26" i="10"/>
  <c r="H26" i="10"/>
  <c r="I26" i="10"/>
  <c r="J26" i="10"/>
  <c r="K26" i="10"/>
  <c r="L26" i="10"/>
  <c r="M26" i="10"/>
  <c r="N26" i="10"/>
  <c r="O26" i="10"/>
  <c r="P26" i="10"/>
  <c r="Q26" i="10"/>
  <c r="F26" i="10"/>
  <c r="U37" i="10"/>
  <c r="U36" i="10"/>
  <c r="U35" i="10"/>
  <c r="U34" i="10"/>
  <c r="U33" i="10"/>
  <c r="U32" i="10"/>
  <c r="U31" i="10"/>
  <c r="E31" i="10"/>
  <c r="U30" i="10"/>
  <c r="E30" i="10"/>
  <c r="U29" i="10"/>
  <c r="E29" i="10"/>
  <c r="U28" i="10"/>
  <c r="E28" i="10"/>
  <c r="U27" i="10"/>
  <c r="E27" i="10"/>
  <c r="E26" i="10"/>
  <c r="I12" i="10"/>
  <c r="H12" i="10"/>
  <c r="J12" i="10" s="1"/>
  <c r="F31" i="9"/>
  <c r="G31" i="9"/>
  <c r="H31" i="9"/>
  <c r="I31" i="9"/>
  <c r="J31" i="9"/>
  <c r="K31" i="9"/>
  <c r="L31" i="9"/>
  <c r="M31" i="9"/>
  <c r="N31" i="9"/>
  <c r="O31" i="9"/>
  <c r="P31" i="9"/>
  <c r="Q31" i="9"/>
  <c r="F27" i="9"/>
  <c r="G27" i="9"/>
  <c r="H27" i="9"/>
  <c r="I27" i="9"/>
  <c r="J27" i="9"/>
  <c r="K27" i="9"/>
  <c r="L27" i="9"/>
  <c r="M27" i="9"/>
  <c r="N27" i="9"/>
  <c r="O27" i="9"/>
  <c r="P27" i="9"/>
  <c r="Q27" i="9"/>
  <c r="F28" i="9"/>
  <c r="G28" i="9"/>
  <c r="H28" i="9"/>
  <c r="I28" i="9"/>
  <c r="J28" i="9"/>
  <c r="K28" i="9"/>
  <c r="L28" i="9"/>
  <c r="M28" i="9"/>
  <c r="N28" i="9"/>
  <c r="O28" i="9"/>
  <c r="P28" i="9"/>
  <c r="Q28" i="9"/>
  <c r="F29" i="9"/>
  <c r="G29" i="9"/>
  <c r="H29" i="9"/>
  <c r="I29" i="9"/>
  <c r="J29" i="9"/>
  <c r="K29" i="9"/>
  <c r="L29" i="9"/>
  <c r="M29" i="9"/>
  <c r="N29" i="9"/>
  <c r="O29" i="9"/>
  <c r="P29" i="9"/>
  <c r="Q29" i="9"/>
  <c r="F30" i="9"/>
  <c r="G30" i="9"/>
  <c r="H30" i="9"/>
  <c r="I30" i="9"/>
  <c r="J30" i="9"/>
  <c r="K30" i="9"/>
  <c r="L30" i="9"/>
  <c r="M30" i="9"/>
  <c r="N30" i="9"/>
  <c r="O30" i="9"/>
  <c r="P30" i="9"/>
  <c r="Q30" i="9"/>
  <c r="G26" i="9"/>
  <c r="H26" i="9"/>
  <c r="I26" i="9"/>
  <c r="J26" i="9"/>
  <c r="K26" i="9"/>
  <c r="L26" i="9"/>
  <c r="M26" i="9"/>
  <c r="N26" i="9"/>
  <c r="O26" i="9"/>
  <c r="P26" i="9"/>
  <c r="Q26" i="9"/>
  <c r="F26" i="9"/>
  <c r="U37" i="9"/>
  <c r="U36" i="9"/>
  <c r="U35" i="9"/>
  <c r="U34" i="9"/>
  <c r="U33" i="9"/>
  <c r="U32" i="9"/>
  <c r="U31" i="9"/>
  <c r="E31" i="9"/>
  <c r="U30" i="9"/>
  <c r="E30" i="9"/>
  <c r="U29" i="9"/>
  <c r="E29" i="9"/>
  <c r="U28" i="9"/>
  <c r="E28" i="9"/>
  <c r="U27" i="9"/>
  <c r="E27" i="9"/>
  <c r="E26" i="9"/>
  <c r="I12" i="9"/>
  <c r="H12" i="9"/>
  <c r="J12" i="9" s="1"/>
  <c r="F27" i="8"/>
  <c r="G27" i="8"/>
  <c r="H27" i="8"/>
  <c r="I27" i="8"/>
  <c r="J27" i="8"/>
  <c r="K27" i="8"/>
  <c r="L27" i="8"/>
  <c r="M27" i="8"/>
  <c r="N27" i="8"/>
  <c r="O27" i="8"/>
  <c r="P27" i="8"/>
  <c r="Q27" i="8"/>
  <c r="F28" i="8"/>
  <c r="G28" i="8"/>
  <c r="H28" i="8"/>
  <c r="I28" i="8"/>
  <c r="J28" i="8"/>
  <c r="K28" i="8"/>
  <c r="L28" i="8"/>
  <c r="M28" i="8"/>
  <c r="N28" i="8"/>
  <c r="O28" i="8"/>
  <c r="P28" i="8"/>
  <c r="Q28" i="8"/>
  <c r="F29" i="8"/>
  <c r="G29" i="8"/>
  <c r="H29" i="8"/>
  <c r="I29" i="8"/>
  <c r="J29" i="8"/>
  <c r="K29" i="8"/>
  <c r="L29" i="8"/>
  <c r="M29" i="8"/>
  <c r="N29" i="8"/>
  <c r="O29" i="8"/>
  <c r="P29" i="8"/>
  <c r="Q29" i="8"/>
  <c r="F30" i="8"/>
  <c r="G30" i="8"/>
  <c r="H30" i="8"/>
  <c r="I30" i="8"/>
  <c r="J30" i="8"/>
  <c r="K30" i="8"/>
  <c r="L30" i="8"/>
  <c r="M30" i="8"/>
  <c r="N30" i="8"/>
  <c r="O30" i="8"/>
  <c r="P30" i="8"/>
  <c r="Q30" i="8"/>
  <c r="F31" i="8"/>
  <c r="G31" i="8"/>
  <c r="H31" i="8"/>
  <c r="I31" i="8"/>
  <c r="J31" i="8"/>
  <c r="K31" i="8"/>
  <c r="L31" i="8"/>
  <c r="M31" i="8"/>
  <c r="N31" i="8"/>
  <c r="O31" i="8"/>
  <c r="P31" i="8"/>
  <c r="Q31" i="8"/>
  <c r="G26" i="8"/>
  <c r="H26" i="8"/>
  <c r="I26" i="8"/>
  <c r="J26" i="8"/>
  <c r="K26" i="8"/>
  <c r="L26" i="8"/>
  <c r="M26" i="8"/>
  <c r="N26" i="8"/>
  <c r="O26" i="8"/>
  <c r="P26" i="8"/>
  <c r="Q26" i="8"/>
  <c r="F26" i="8"/>
  <c r="E27" i="8"/>
  <c r="E28" i="8"/>
  <c r="E29" i="8"/>
  <c r="E30" i="8"/>
  <c r="E31" i="8"/>
  <c r="E26" i="8"/>
  <c r="U37" i="8"/>
  <c r="U36" i="8"/>
  <c r="U35" i="8"/>
  <c r="U34" i="8"/>
  <c r="U33" i="8"/>
  <c r="U32" i="8"/>
  <c r="U31" i="8"/>
  <c r="U30" i="8"/>
  <c r="U29" i="8"/>
  <c r="U28" i="8"/>
  <c r="U27" i="8"/>
  <c r="I12" i="8"/>
  <c r="H12" i="8"/>
  <c r="D4" i="5"/>
  <c r="F8" i="5" s="1"/>
  <c r="C4" i="5"/>
  <c r="I12" i="1"/>
  <c r="J12" i="1" s="1"/>
  <c r="H12" i="1"/>
  <c r="U28" i="1"/>
  <c r="U30" i="1"/>
  <c r="U32" i="1"/>
  <c r="U34" i="1"/>
  <c r="U36" i="1"/>
  <c r="U27" i="1"/>
  <c r="U29" i="1"/>
  <c r="U31" i="1"/>
  <c r="U33" i="1"/>
  <c r="U35" i="1"/>
  <c r="U37" i="1"/>
  <c r="E8" i="5" l="1"/>
  <c r="J12" i="8"/>
  <c r="G8" i="5"/>
  <c r="H8" i="5"/>
  <c r="D13" i="5"/>
  <c r="D12" i="5"/>
  <c r="I8" i="5"/>
  <c r="D11" i="5"/>
  <c r="E12" i="5" l="1"/>
  <c r="H12" i="5"/>
  <c r="G12" i="5"/>
  <c r="I12" i="5" s="1"/>
  <c r="F12" i="5"/>
  <c r="H11" i="5"/>
  <c r="E11" i="5"/>
  <c r="F11" i="5"/>
  <c r="G11" i="5"/>
  <c r="I11" i="5" s="1"/>
  <c r="H13" i="5"/>
  <c r="G13" i="5"/>
  <c r="I13" i="5" s="1"/>
  <c r="E13" i="5"/>
  <c r="F13" i="5"/>
  <c r="E15" i="34"/>
  <c r="E15" i="49"/>
  <c r="E15" i="13"/>
  <c r="E15" i="42"/>
  <c r="E15" i="56"/>
  <c r="E15" i="26"/>
  <c r="E15" i="1"/>
  <c r="E15" i="10"/>
  <c r="E15" i="9"/>
  <c r="E15" i="60"/>
  <c r="E15" i="18"/>
  <c r="E15" i="43"/>
  <c r="E15" i="24"/>
  <c r="E15" i="36"/>
  <c r="E15" i="37"/>
  <c r="E15" i="12"/>
  <c r="E15" i="48"/>
  <c r="E15" i="44"/>
  <c r="E15" i="35"/>
  <c r="E15" i="41"/>
  <c r="E15" i="45"/>
  <c r="E15" i="11"/>
  <c r="E15" i="16"/>
  <c r="E15" i="19"/>
  <c r="E15" i="50"/>
  <c r="E15" i="61"/>
  <c r="E15" i="63"/>
  <c r="E15" i="40"/>
  <c r="E15" i="25"/>
  <c r="E15" i="52"/>
  <c r="E15" i="46"/>
  <c r="E15" i="15"/>
  <c r="E15" i="32"/>
  <c r="E15" i="65"/>
  <c r="E15" i="62"/>
  <c r="E15" i="8"/>
  <c r="E15" i="58"/>
  <c r="E15" i="17"/>
  <c r="E15" i="57"/>
  <c r="E15" i="21"/>
  <c r="E15" i="28"/>
  <c r="E15" i="59"/>
  <c r="E15" i="27"/>
  <c r="E15" i="29"/>
  <c r="E15" i="20"/>
  <c r="E15" i="53"/>
  <c r="E15" i="30"/>
  <c r="E15" i="33"/>
  <c r="E15" i="51"/>
  <c r="E15" i="38"/>
  <c r="E15" i="55"/>
  <c r="E15" i="22"/>
  <c r="E15" i="31"/>
  <c r="E15" i="47"/>
  <c r="E15" i="39"/>
  <c r="E15" i="23"/>
  <c r="E15" i="54"/>
  <c r="E15" i="14"/>
</calcChain>
</file>

<file path=xl/sharedStrings.xml><?xml version="1.0" encoding="utf-8"?>
<sst xmlns="http://schemas.openxmlformats.org/spreadsheetml/2006/main" count="2264" uniqueCount="147">
  <si>
    <t>FEP8Qry3</t>
  </si>
  <si>
    <t>Information</t>
  </si>
  <si>
    <t>Table</t>
  </si>
  <si>
    <t xml:space="preserve"> </t>
  </si>
  <si>
    <t>Ostatnio zmienione przez</t>
  </si>
  <si>
    <t>Autor</t>
  </si>
  <si>
    <t/>
  </si>
  <si>
    <t>Godzina zmiany</t>
  </si>
  <si>
    <t>Tech. Nazwa zapytania</t>
  </si>
  <si>
    <t>W2011</t>
  </si>
  <si>
    <t>P2011</t>
  </si>
  <si>
    <t>Z2011razem</t>
  </si>
  <si>
    <t>razem</t>
  </si>
  <si>
    <t>przez.zarz.kwot.pien.</t>
  </si>
  <si>
    <t>oddalono</t>
  </si>
  <si>
    <t>odrzucono</t>
  </si>
  <si>
    <t>w inny sposob</t>
  </si>
  <si>
    <t>do 2 mies.</t>
  </si>
  <si>
    <t>pow 2 do 4 mies.</t>
  </si>
  <si>
    <t>ponad 4 mies.</t>
  </si>
  <si>
    <t>Ogol.kw.zarz.odszk.(w.zl)</t>
  </si>
  <si>
    <t>Ogółem spraw</t>
  </si>
  <si>
    <t>Cywilnych</t>
  </si>
  <si>
    <t>Ubezpieczeniowych</t>
  </si>
  <si>
    <t>Pracy</t>
  </si>
  <si>
    <t>Gospodarczych</t>
  </si>
  <si>
    <t>Wyszczególnienie</t>
  </si>
  <si>
    <t>Wpłynęło</t>
  </si>
  <si>
    <t>Załatwiono</t>
  </si>
  <si>
    <t>ogółem</t>
  </si>
  <si>
    <t>uwzględniono w całości lub części</t>
  </si>
  <si>
    <t>w inny sposób</t>
  </si>
  <si>
    <t>w tym</t>
  </si>
  <si>
    <t>Pozostało</t>
  </si>
  <si>
    <t>w tym od wpływu</t>
  </si>
  <si>
    <t>Ogólna kwota zasądzonych odszkodowań (PLN)</t>
  </si>
  <si>
    <t>przez zarządzenie kwoty pieniężnej</t>
  </si>
  <si>
    <t>AWEPA</t>
  </si>
  <si>
    <t>S_ST_M001_ST_XIV_001</t>
  </si>
  <si>
    <t>Karnych i wykroczeniowych</t>
  </si>
  <si>
    <t>pow. 2 do    4 mies.</t>
  </si>
  <si>
    <t>20112</t>
  </si>
  <si>
    <t>Opis zapytania</t>
  </si>
  <si>
    <t>ST_XIV Ewid. spr. z wyk. S ogol. w S.O</t>
  </si>
  <si>
    <t>Aktualność danych (data)</t>
  </si>
  <si>
    <t>Dzień</t>
  </si>
  <si>
    <t>Tech. nazwa zapytania</t>
  </si>
  <si>
    <t>Bieżący użytkownik</t>
  </si>
  <si>
    <t>Aktualność danych (godzina)</t>
  </si>
  <si>
    <t>Aktualność danych</t>
  </si>
  <si>
    <t>Ostatnie odświeżanie</t>
  </si>
  <si>
    <t>Strukt.</t>
  </si>
  <si>
    <t>Wskaźniki</t>
  </si>
  <si>
    <t>Dostawca informacji</t>
  </si>
  <si>
    <t>ST_M001</t>
  </si>
  <si>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</si>
  <si>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</si>
  <si>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</si>
  <si>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</si>
  <si>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</si>
  <si>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</si>
  <si>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</si>
  <si>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</si>
  <si>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</si>
  <si>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</si>
  <si>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</si>
  <si>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</si>
  <si>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</si>
  <si>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</si>
  <si>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</si>
  <si>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</si>
  <si>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SO w Warszawie</t>
  </si>
  <si>
    <t xml:space="preserve">ZA I PÓŁROCZE </t>
  </si>
  <si>
    <t xml:space="preserve">ZA I KWARTAŁ </t>
  </si>
  <si>
    <t xml:space="preserve">ZA ROK </t>
  </si>
  <si>
    <t>Sąd</t>
  </si>
  <si>
    <t>SO w Białymstoku</t>
  </si>
  <si>
    <t>SO w Bielsku Białej</t>
  </si>
  <si>
    <t>SO w Bydgoszczy</t>
  </si>
  <si>
    <t>SO w Częstochowie</t>
  </si>
  <si>
    <t>SO w Elblągu</t>
  </si>
  <si>
    <t>SO w Gdańsku</t>
  </si>
  <si>
    <t>SO w Gliwicach</t>
  </si>
  <si>
    <t>SO w Gorzowie Wlkp.</t>
  </si>
  <si>
    <t>SO w Jeleniej Górze</t>
  </si>
  <si>
    <t>SO w Kaliszu</t>
  </si>
  <si>
    <t>SO w Katowicach</t>
  </si>
  <si>
    <t>SO w Kielcach</t>
  </si>
  <si>
    <t>SO w Koninie</t>
  </si>
  <si>
    <t>SO w Koszalinie</t>
  </si>
  <si>
    <t>SO w Krakowie</t>
  </si>
  <si>
    <t>SO w Krośnie</t>
  </si>
  <si>
    <t>SO w Legnicy</t>
  </si>
  <si>
    <t>SO w Łodzi</t>
  </si>
  <si>
    <t>SO w Łomży</t>
  </si>
  <si>
    <t>SO w Nowym Sączu</t>
  </si>
  <si>
    <t>SO w Olsztynie</t>
  </si>
  <si>
    <t>SO w Opolu</t>
  </si>
  <si>
    <t>SO w Ostrołęce</t>
  </si>
  <si>
    <t>SO w Płocku</t>
  </si>
  <si>
    <t>SO w Poznaniu</t>
  </si>
  <si>
    <t>SO w Przemyślu</t>
  </si>
  <si>
    <t>SO w Radomiu</t>
  </si>
  <si>
    <t>SO w Rzeszowie</t>
  </si>
  <si>
    <t>SO w Siedlcach</t>
  </si>
  <si>
    <t>SO w Sieradzu</t>
  </si>
  <si>
    <t>SO w Słupsku</t>
  </si>
  <si>
    <t>SO w Suwałkach</t>
  </si>
  <si>
    <t>SO w Świdnicy</t>
  </si>
  <si>
    <t>SO w Szczecinie</t>
  </si>
  <si>
    <t>SO w Tarnobrzegu</t>
  </si>
  <si>
    <t>SO w Tarnowie</t>
  </si>
  <si>
    <t>SO w Toruniu</t>
  </si>
  <si>
    <t>SO w Zamościu</t>
  </si>
  <si>
    <t>SO w Zielonej Górze</t>
  </si>
  <si>
    <t>SO w Lublinie</t>
  </si>
  <si>
    <t>SO Warszawa-Praga</t>
  </si>
  <si>
    <t>SO we Włocławku</t>
  </si>
  <si>
    <t>SO we Wrocławiu</t>
  </si>
  <si>
    <t>Wynik całkowity</t>
  </si>
  <si>
    <t>Apelacja</t>
  </si>
  <si>
    <t>Apelacja Białostocka</t>
  </si>
  <si>
    <t>Wynik</t>
  </si>
  <si>
    <t>Apelacja Gdańska</t>
  </si>
  <si>
    <t>Apelacja Katowicka</t>
  </si>
  <si>
    <t>Apelacja Krakowska</t>
  </si>
  <si>
    <t>Apelacja Lubelska</t>
  </si>
  <si>
    <t>Apelacja Łódzka</t>
  </si>
  <si>
    <t>Apelacja Poznańska</t>
  </si>
  <si>
    <t>Apelacja Rzeszowska</t>
  </si>
  <si>
    <t>Apelacja Szczecińska</t>
  </si>
  <si>
    <t>Apelacja Warszawska</t>
  </si>
  <si>
    <t>Apelacja Wrocławska</t>
  </si>
  <si>
    <t>SO w Piotrkowie Tryb.</t>
  </si>
  <si>
    <t>01, 02, 07, 12, 16, 19, 21, 28, 30, 36, 42</t>
  </si>
  <si>
    <t>w tym przez zasądzenie kwoty pieniężnej</t>
  </si>
  <si>
    <t>pow. 2 do              4 mies.</t>
  </si>
  <si>
    <t>PROCAG01M</t>
  </si>
  <si>
    <t>2013-04-23</t>
  </si>
  <si>
    <t>16:46:47</t>
  </si>
  <si>
    <t>2013-04-23 16:46:47</t>
  </si>
  <si>
    <t>ST_XIV Ewid. spr. z wyk. S w SO [20134]</t>
  </si>
  <si>
    <t>2014-10-21</t>
  </si>
  <si>
    <t>20143</t>
  </si>
  <si>
    <t>2014-10-21 10:00:50</t>
  </si>
  <si>
    <t>2014-10-21 10:01:05</t>
  </si>
  <si>
    <t xml:space="preserve">ZA III KWARTAŁY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</si>
</sst>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\-0;;@"/>
    <numFmt numFmtId="165" formatCode="#,##0;\-\ #,##0"/>
  </numFmts>
  <fonts count="22" x14ac:knownFonts="1">
    <font>
      <sz val="8"/>
      <name val="Arial"/>
    </font>
    <font>
      <sz val="8"/>
      <name val="Arial"/>
      <family val="2"/>
      <charset val="238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  <charset val="238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0"/>
      <name val="Arial"/>
      <family val="2"/>
      <charset val="238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8"/>
      <name val="Arial"/>
      <family val="2"/>
      <charset val="238"/>
    </font>
    <font>
      <sz val="8"/>
      <color indexed="39"/>
      <name val="Arial"/>
      <family val="2"/>
    </font>
    <font>
      <b/>
      <sz val="8"/>
      <name val="Arial"/>
      <family val="2"/>
      <charset val="238"/>
    </font>
    <font>
      <sz val="8"/>
      <color rgb="FF000000"/>
      <name val="Tahoma"/>
      <family val="2"/>
      <charset val="238"/>
    </font>
    <font>
      <sz val="8"/>
      <color rgb="FF000000"/>
      <name val="Arial"/>
      <family val="2"/>
      <charset val="238"/>
    </font>
  </fonts>
  <fills count="50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8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54"/>
      </bottom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40"/>
      </left>
      <right/>
      <top/>
      <bottom style="thin">
        <color indexed="22"/>
      </bottom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 style="thin">
        <color indexed="58"/>
      </bottom>
      <diagonal/>
    </border>
    <border>
      <left/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5">
    <xf numFmtId="0" fontId="0" fillId="2" borderId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2" fillId="12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2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" fillId="2" borderId="0"/>
    <xf numFmtId="4" fontId="3" fillId="28" borderId="1" applyNumberFormat="0" applyProtection="0">
      <alignment vertical="center"/>
    </xf>
    <xf numFmtId="4" fontId="16" fillId="29" borderId="1" applyNumberFormat="0" applyProtection="0">
      <alignment vertical="center"/>
    </xf>
    <xf numFmtId="4" fontId="3" fillId="29" borderId="1" applyNumberFormat="0" applyProtection="0">
      <alignment horizontal="left" vertical="center" indent="1"/>
    </xf>
    <xf numFmtId="0" fontId="8" fillId="28" borderId="2" applyNumberFormat="0" applyProtection="0">
      <alignment horizontal="left" vertical="top" indent="1"/>
    </xf>
    <xf numFmtId="4" fontId="3" fillId="30" borderId="1" applyNumberFormat="0" applyProtection="0">
      <alignment horizontal="left" vertical="center" indent="1"/>
    </xf>
    <xf numFmtId="4" fontId="10" fillId="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3" applyNumberFormat="0" applyProtection="0">
      <alignment horizontal="right" vertical="center"/>
    </xf>
    <xf numFmtId="4" fontId="3" fillId="9" borderId="1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3" fillId="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3" applyNumberFormat="0" applyProtection="0">
      <alignment horizontal="left" vertical="center" indent="1"/>
    </xf>
    <xf numFmtId="4" fontId="7" fillId="7" borderId="3" applyNumberFormat="0" applyProtection="0">
      <alignment horizontal="left" vertical="center" indent="1"/>
    </xf>
    <xf numFmtId="4" fontId="7" fillId="7" borderId="3" applyNumberFormat="0" applyProtection="0">
      <alignment horizontal="left" vertical="center" indent="1"/>
    </xf>
    <xf numFmtId="4" fontId="3" fillId="3" borderId="1" applyNumberFormat="0" applyProtection="0">
      <alignment horizontal="right" vertical="center"/>
    </xf>
    <xf numFmtId="4" fontId="3" fillId="5" borderId="3" applyNumberFormat="0" applyProtection="0">
      <alignment horizontal="left" vertical="center" indent="1"/>
    </xf>
    <xf numFmtId="4" fontId="3" fillId="3" borderId="3" applyNumberFormat="0" applyProtection="0">
      <alignment horizontal="left" vertical="center" indent="1"/>
    </xf>
    <xf numFmtId="0" fontId="3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3" fillId="37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3" fillId="38" borderId="1" applyNumberFormat="0" applyProtection="0">
      <alignment horizontal="left" vertical="center" indent="1"/>
    </xf>
    <xf numFmtId="0" fontId="1" fillId="38" borderId="2" applyNumberFormat="0" applyProtection="0">
      <alignment horizontal="left" vertical="top" indent="1"/>
    </xf>
    <xf numFmtId="0" fontId="3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9" borderId="4" applyNumberFormat="0">
      <protection locked="0"/>
    </xf>
    <xf numFmtId="0" fontId="4" fillId="7" borderId="5" applyBorder="0"/>
    <xf numFmtId="4" fontId="5" fillId="40" borderId="2" applyNumberFormat="0" applyProtection="0">
      <alignment vertical="center"/>
    </xf>
    <xf numFmtId="4" fontId="16" fillId="41" borderId="6" applyNumberFormat="0" applyProtection="0">
      <alignment vertical="center"/>
    </xf>
    <xf numFmtId="4" fontId="5" fillId="6" borderId="2" applyNumberFormat="0" applyProtection="0">
      <alignment horizontal="left" vertical="center" indent="1"/>
    </xf>
    <xf numFmtId="0" fontId="5" fillId="40" borderId="2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16" fillId="42" borderId="1" applyNumberFormat="0" applyProtection="0">
      <alignment horizontal="right" vertical="center"/>
    </xf>
    <xf numFmtId="4" fontId="3" fillId="30" borderId="1" applyNumberFormat="0" applyProtection="0">
      <alignment horizontal="left" vertical="center" indent="1"/>
    </xf>
    <xf numFmtId="0" fontId="5" fillId="3" borderId="2" applyNumberFormat="0" applyProtection="0">
      <alignment horizontal="left" vertical="top" indent="1"/>
    </xf>
    <xf numFmtId="4" fontId="9" fillId="43" borderId="3" applyNumberFormat="0" applyProtection="0">
      <alignment horizontal="left" vertical="center" indent="1"/>
    </xf>
    <xf numFmtId="0" fontId="3" fillId="44" borderId="6"/>
    <xf numFmtId="4" fontId="10" fillId="39" borderId="1" applyNumberFormat="0" applyProtection="0">
      <alignment horizontal="right" vertical="center"/>
    </xf>
    <xf numFmtId="0" fontId="15" fillId="0" borderId="0" applyNumberFormat="0" applyFill="0" applyBorder="0" applyAlignment="0" applyProtection="0"/>
  </cellStyleXfs>
  <cellXfs count="107">
    <xf numFmtId="0" fontId="0" fillId="2" borderId="0" xfId="0"/>
    <xf numFmtId="0" fontId="6" fillId="2" borderId="0" xfId="0" applyFont="1"/>
    <xf numFmtId="0" fontId="4" fillId="8" borderId="7" xfId="52" applyFill="1" applyBorder="1"/>
    <xf numFmtId="0" fontId="4" fillId="8" borderId="8" xfId="52" applyFill="1" applyBorder="1"/>
    <xf numFmtId="0" fontId="0" fillId="45" borderId="9" xfId="0" applyFill="1" applyBorder="1"/>
    <xf numFmtId="0" fontId="0" fillId="45" borderId="9" xfId="0" applyFill="1" applyBorder="1" applyAlignment="1">
      <alignment vertical="center"/>
    </xf>
    <xf numFmtId="0" fontId="11" fillId="46" borderId="0" xfId="0" applyFont="1" applyFill="1"/>
    <xf numFmtId="0" fontId="2" fillId="8" borderId="5" xfId="52" applyFont="1" applyFill="1" applyBorder="1"/>
    <xf numFmtId="0" fontId="0" fillId="42" borderId="7" xfId="0" applyFill="1" applyBorder="1"/>
    <xf numFmtId="0" fontId="0" fillId="42" borderId="0" xfId="0" applyFill="1" applyBorder="1"/>
    <xf numFmtId="0" fontId="0" fillId="42" borderId="10" xfId="0" applyFill="1" applyBorder="1"/>
    <xf numFmtId="0" fontId="4" fillId="45" borderId="9" xfId="0" applyFont="1" applyFill="1" applyBorder="1" applyAlignment="1">
      <alignment horizontal="right" vertical="center"/>
    </xf>
    <xf numFmtId="0" fontId="0" fillId="45" borderId="9" xfId="0" quotePrefix="1" applyFill="1" applyBorder="1" applyAlignment="1">
      <alignment vertical="center"/>
    </xf>
    <xf numFmtId="0" fontId="0" fillId="2" borderId="0" xfId="0" quotePrefix="1" applyAlignment="1"/>
    <xf numFmtId="0" fontId="3" fillId="30" borderId="1" xfId="27" quotePrefix="1" applyNumberFormat="1">
      <alignment horizontal="left" vertical="center" indent="1"/>
    </xf>
    <xf numFmtId="0" fontId="3" fillId="30" borderId="1" xfId="59" quotePrefix="1" applyNumberFormat="1">
      <alignment horizontal="left" vertical="center" indent="1"/>
    </xf>
    <xf numFmtId="3" fontId="3" fillId="0" borderId="1" xfId="57" applyNumberFormat="1">
      <alignment horizontal="right" vertical="center"/>
    </xf>
    <xf numFmtId="0" fontId="0" fillId="42" borderId="11" xfId="0" applyFill="1" applyBorder="1" applyAlignment="1"/>
    <xf numFmtId="0" fontId="0" fillId="42" borderId="10" xfId="0" quotePrefix="1" applyFill="1" applyBorder="1" applyAlignment="1"/>
    <xf numFmtId="0" fontId="0" fillId="42" borderId="10" xfId="0" applyFill="1" applyBorder="1" applyAlignment="1"/>
    <xf numFmtId="0" fontId="0" fillId="42" borderId="0" xfId="0" applyFill="1" applyBorder="1" applyAlignment="1"/>
    <xf numFmtId="0" fontId="0" fillId="42" borderId="12" xfId="0" quotePrefix="1" applyFill="1" applyBorder="1" applyAlignment="1"/>
    <xf numFmtId="0" fontId="0" fillId="42" borderId="13" xfId="0" applyFill="1" applyBorder="1" applyAlignment="1"/>
    <xf numFmtId="0" fontId="0" fillId="42" borderId="0" xfId="0" quotePrefix="1" applyFill="1" applyBorder="1" applyAlignment="1"/>
    <xf numFmtId="0" fontId="0" fillId="42" borderId="5" xfId="0" applyFill="1" applyBorder="1" applyAlignment="1"/>
    <xf numFmtId="0" fontId="0" fillId="42" borderId="7" xfId="0" quotePrefix="1" applyFill="1" applyBorder="1" applyAlignment="1"/>
    <xf numFmtId="0" fontId="0" fillId="42" borderId="7" xfId="0" applyFill="1" applyBorder="1" applyAlignment="1"/>
    <xf numFmtId="0" fontId="0" fillId="42" borderId="14" xfId="0" quotePrefix="1" applyFill="1" applyBorder="1" applyAlignment="1"/>
    <xf numFmtId="0" fontId="0" fillId="42" borderId="0" xfId="0" applyFill="1" applyBorder="1" applyAlignment="1">
      <alignment vertical="center"/>
    </xf>
    <xf numFmtId="0" fontId="4" fillId="42" borderId="0" xfId="0" applyFont="1" applyFill="1" applyBorder="1" applyAlignment="1">
      <alignment horizontal="right" vertical="center"/>
    </xf>
    <xf numFmtId="0" fontId="17" fillId="42" borderId="0" xfId="0" applyFont="1" applyFill="1" applyBorder="1" applyAlignment="1">
      <alignment horizontal="left" vertical="center"/>
    </xf>
    <xf numFmtId="0" fontId="0" fillId="42" borderId="0" xfId="0" applyFill="1"/>
    <xf numFmtId="0" fontId="0" fillId="42" borderId="0" xfId="0" quotePrefix="1" applyFill="1" applyAlignment="1"/>
    <xf numFmtId="0" fontId="0" fillId="45" borderId="15" xfId="0" applyFill="1" applyBorder="1"/>
    <xf numFmtId="0" fontId="0" fillId="47" borderId="0" xfId="0" applyFill="1"/>
    <xf numFmtId="0" fontId="0" fillId="47" borderId="0" xfId="0" quotePrefix="1" applyFill="1" applyAlignment="1"/>
    <xf numFmtId="0" fontId="0" fillId="45" borderId="16" xfId="0" quotePrefix="1" applyFill="1" applyBorder="1" applyAlignment="1"/>
    <xf numFmtId="0" fontId="4" fillId="42" borderId="0" xfId="0" quotePrefix="1" applyFont="1" applyFill="1" applyBorder="1" applyAlignment="1">
      <alignment horizontal="right" vertical="center"/>
    </xf>
    <xf numFmtId="0" fontId="0" fillId="0" borderId="0" xfId="0" applyFill="1"/>
    <xf numFmtId="0" fontId="0" fillId="2" borderId="0" xfId="0" applyAlignment="1"/>
    <xf numFmtId="14" fontId="0" fillId="42" borderId="12" xfId="0" quotePrefix="1" applyNumberFormat="1" applyFill="1" applyBorder="1" applyAlignment="1"/>
    <xf numFmtId="22" fontId="0" fillId="45" borderId="16" xfId="0" quotePrefix="1" applyNumberFormat="1" applyFill="1" applyBorder="1" applyAlignment="1"/>
    <xf numFmtId="22" fontId="0" fillId="42" borderId="8" xfId="0" quotePrefix="1" applyNumberFormat="1" applyFill="1" applyBorder="1" applyAlignment="1"/>
    <xf numFmtId="22" fontId="0" fillId="42" borderId="12" xfId="0" quotePrefix="1" applyNumberFormat="1" applyFill="1" applyBorder="1" applyAlignment="1"/>
    <xf numFmtId="0" fontId="0" fillId="2" borderId="6" xfId="0" applyBorder="1" applyAlignment="1">
      <alignment horizontal="center" vertical="center"/>
    </xf>
    <xf numFmtId="0" fontId="0" fillId="45" borderId="17" xfId="0" quotePrefix="1" applyFill="1" applyBorder="1" applyAlignment="1"/>
    <xf numFmtId="0" fontId="0" fillId="45" borderId="18" xfId="0" quotePrefix="1" applyFill="1" applyBorder="1" applyAlignment="1"/>
    <xf numFmtId="0" fontId="1" fillId="2" borderId="6" xfId="0" applyFont="1" applyBorder="1" applyAlignment="1">
      <alignment horizontal="center" vertical="center" wrapText="1"/>
    </xf>
    <xf numFmtId="0" fontId="1" fillId="2" borderId="6" xfId="0" applyFont="1" applyBorder="1" applyAlignment="1">
      <alignment horizontal="center" vertical="center"/>
    </xf>
    <xf numFmtId="0" fontId="0" fillId="45" borderId="0" xfId="0" applyFill="1" applyBorder="1"/>
    <xf numFmtId="0" fontId="0" fillId="45" borderId="0" xfId="0" applyFill="1" applyBorder="1" applyAlignment="1">
      <alignment vertical="center"/>
    </xf>
    <xf numFmtId="0" fontId="4" fillId="45" borderId="0" xfId="0" applyFont="1" applyFill="1" applyBorder="1" applyAlignment="1">
      <alignment horizontal="right" vertical="center"/>
    </xf>
    <xf numFmtId="0" fontId="0" fillId="45" borderId="0" xfId="0" quotePrefix="1" applyFill="1" applyBorder="1" applyAlignment="1">
      <alignment vertical="center"/>
    </xf>
    <xf numFmtId="0" fontId="1" fillId="2" borderId="0" xfId="0" applyFont="1"/>
    <xf numFmtId="0" fontId="2" fillId="8" borderId="5" xfId="52" applyFont="1" applyFill="1" applyBorder="1" applyAlignment="1"/>
    <xf numFmtId="0" fontId="2" fillId="8" borderId="8" xfId="52" applyFont="1" applyFill="1" applyBorder="1" applyAlignment="1"/>
    <xf numFmtId="0" fontId="0" fillId="42" borderId="19" xfId="0" applyFill="1" applyBorder="1" applyAlignment="1"/>
    <xf numFmtId="49" fontId="0" fillId="42" borderId="19" xfId="0" applyNumberFormat="1" applyFill="1" applyBorder="1" applyAlignment="1"/>
    <xf numFmtId="2" fontId="0" fillId="2" borderId="0" xfId="0" applyNumberFormat="1" applyAlignment="1">
      <alignment horizontal="center"/>
    </xf>
    <xf numFmtId="0" fontId="0" fillId="2" borderId="0" xfId="0" applyAlignment="1">
      <alignment horizontal="right"/>
    </xf>
    <xf numFmtId="0" fontId="1" fillId="2" borderId="20" xfId="22" applyFont="1" applyBorder="1"/>
    <xf numFmtId="0" fontId="1" fillId="2" borderId="6" xfId="22" applyFont="1" applyBorder="1"/>
    <xf numFmtId="0" fontId="1" fillId="2" borderId="0" xfId="22"/>
    <xf numFmtId="0" fontId="1" fillId="48" borderId="21" xfId="22" quotePrefix="1" applyFill="1" applyBorder="1" applyAlignment="1"/>
    <xf numFmtId="0" fontId="1" fillId="2" borderId="22" xfId="22" applyBorder="1"/>
    <xf numFmtId="0" fontId="1" fillId="2" borderId="6" xfId="22" applyBorder="1"/>
    <xf numFmtId="0" fontId="1" fillId="2" borderId="20" xfId="22" applyBorder="1"/>
    <xf numFmtId="0" fontId="1" fillId="2" borderId="23" xfId="22" applyBorder="1"/>
    <xf numFmtId="0" fontId="1" fillId="2" borderId="24" xfId="22" applyBorder="1"/>
    <xf numFmtId="0" fontId="1" fillId="2" borderId="25" xfId="22" applyBorder="1"/>
    <xf numFmtId="0" fontId="3" fillId="29" borderId="1" xfId="25" quotePrefix="1" applyNumberFormat="1">
      <alignment horizontal="left" vertical="center" indent="1"/>
    </xf>
    <xf numFmtId="3" fontId="3" fillId="28" borderId="1" xfId="23" applyNumberFormat="1">
      <alignment vertical="center"/>
    </xf>
    <xf numFmtId="0" fontId="3" fillId="5" borderId="3" xfId="41" applyNumberFormat="1">
      <alignment horizontal="left" vertical="center" indent="1"/>
    </xf>
    <xf numFmtId="0" fontId="19" fillId="2" borderId="6" xfId="0" applyFont="1" applyBorder="1" applyAlignment="1">
      <alignment horizontal="left" vertical="center"/>
    </xf>
    <xf numFmtId="0" fontId="0" fillId="2" borderId="6" xfId="0" applyBorder="1" applyAlignment="1">
      <alignment horizontal="left" vertical="center"/>
    </xf>
    <xf numFmtId="164" fontId="19" fillId="49" borderId="6" xfId="0" applyNumberFormat="1" applyFont="1" applyFill="1" applyBorder="1"/>
    <xf numFmtId="164" fontId="1" fillId="49" borderId="6" xfId="0" applyNumberFormat="1" applyFont="1" applyFill="1" applyBorder="1"/>
    <xf numFmtId="165" fontId="3" fillId="0" borderId="1" xfId="57" applyNumberFormat="1">
      <alignment horizontal="right" vertical="center"/>
    </xf>
    <xf numFmtId="165" fontId="3" fillId="28" borderId="1" xfId="23" applyNumberFormat="1">
      <alignment vertical="center"/>
    </xf>
    <xf numFmtId="49" fontId="0" fillId="2" borderId="0" xfId="0" quotePrefix="1" applyNumberFormat="1" applyAlignment="1"/>
    <xf numFmtId="0" fontId="1" fillId="2" borderId="26" xfId="0" applyFont="1" applyBorder="1" applyAlignment="1">
      <alignment horizontal="center" vertical="center" wrapText="1"/>
    </xf>
    <xf numFmtId="0" fontId="0" fillId="2" borderId="22" xfId="0" applyBorder="1" applyAlignment="1">
      <alignment horizontal="center" vertical="center" wrapText="1"/>
    </xf>
    <xf numFmtId="0" fontId="1" fillId="2" borderId="6" xfId="0" applyFont="1" applyBorder="1" applyAlignment="1">
      <alignment horizontal="center" vertical="center" wrapText="1"/>
    </xf>
    <xf numFmtId="0" fontId="1" fillId="2" borderId="20" xfId="0" applyFont="1" applyBorder="1" applyAlignment="1">
      <alignment horizontal="center" vertical="center"/>
    </xf>
    <xf numFmtId="0" fontId="0" fillId="2" borderId="25" xfId="0" applyBorder="1" applyAlignment="1">
      <alignment horizontal="center" vertical="center"/>
    </xf>
    <xf numFmtId="0" fontId="0" fillId="2" borderId="24" xfId="0" applyBorder="1" applyAlignment="1">
      <alignment horizontal="center" vertical="center"/>
    </xf>
    <xf numFmtId="0" fontId="1" fillId="2" borderId="6" xfId="0" applyFont="1" applyBorder="1" applyAlignment="1">
      <alignment horizontal="center" vertical="center"/>
    </xf>
    <xf numFmtId="0" fontId="0" fillId="2" borderId="6" xfId="0" applyBorder="1" applyAlignment="1">
      <alignment horizontal="center" vertical="center"/>
    </xf>
    <xf numFmtId="0" fontId="1" fillId="2" borderId="20" xfId="0" applyFont="1" applyBorder="1" applyAlignment="1">
      <alignment horizontal="center" vertical="center" wrapText="1"/>
    </xf>
    <xf numFmtId="0" fontId="0" fillId="2" borderId="25" xfId="0" applyBorder="1" applyAlignment="1">
      <alignment horizontal="center" vertical="center" wrapText="1"/>
    </xf>
    <xf numFmtId="0" fontId="0" fillId="2" borderId="24" xfId="0" applyBorder="1" applyAlignment="1">
      <alignment horizontal="center" vertical="center" wrapText="1"/>
    </xf>
    <xf numFmtId="0" fontId="1" fillId="2" borderId="26" xfId="0" applyFont="1" applyBorder="1" applyAlignment="1">
      <alignment horizontal="center" vertical="center"/>
    </xf>
    <xf numFmtId="0" fontId="0" fillId="2" borderId="27" xfId="0" applyBorder="1" applyAlignment="1">
      <alignment horizontal="center" vertical="center"/>
    </xf>
    <xf numFmtId="0" fontId="0" fillId="2" borderId="22" xfId="0" applyBorder="1" applyAlignment="1">
      <alignment horizontal="center" vertical="center"/>
    </xf>
    <xf numFmtId="0" fontId="1" fillId="2" borderId="24" xfId="0" applyFont="1" applyBorder="1" applyAlignment="1">
      <alignment horizontal="center" vertical="center" wrapText="1"/>
    </xf>
    <xf numFmtId="0" fontId="1" fillId="2" borderId="28" xfId="22" applyFont="1" applyBorder="1" applyAlignment="1">
      <alignment horizontal="left" vertical="top"/>
    </xf>
    <xf numFmtId="0" fontId="1" fillId="2" borderId="29" xfId="22" applyBorder="1" applyAlignment="1">
      <alignment horizontal="left" vertical="top"/>
    </xf>
    <xf numFmtId="0" fontId="1" fillId="2" borderId="30" xfId="22" applyBorder="1" applyAlignment="1">
      <alignment horizontal="left" vertical="top"/>
    </xf>
    <xf numFmtId="0" fontId="1" fillId="2" borderId="31" xfId="22" applyBorder="1" applyAlignment="1">
      <alignment horizontal="left" vertical="top"/>
    </xf>
    <xf numFmtId="0" fontId="1" fillId="2" borderId="0" xfId="22" applyBorder="1" applyAlignment="1">
      <alignment horizontal="left" vertical="top"/>
    </xf>
    <xf numFmtId="0" fontId="1" fillId="2" borderId="32" xfId="22" applyBorder="1" applyAlignment="1">
      <alignment horizontal="left" vertical="top"/>
    </xf>
    <xf numFmtId="0" fontId="1" fillId="2" borderId="33" xfId="22" applyBorder="1" applyAlignment="1">
      <alignment horizontal="left" vertical="top"/>
    </xf>
    <xf numFmtId="0" fontId="1" fillId="2" borderId="34" xfId="22" applyBorder="1" applyAlignment="1">
      <alignment horizontal="left" vertical="top"/>
    </xf>
    <xf numFmtId="0" fontId="1" fillId="2" borderId="23" xfId="22" applyBorder="1" applyAlignment="1">
      <alignment horizontal="left" vertical="top"/>
    </xf>
    <xf numFmtId="0" fontId="1" fillId="2" borderId="26" xfId="22" applyFont="1" applyBorder="1" applyAlignment="1">
      <alignment horizontal="left" vertical="top"/>
    </xf>
    <xf numFmtId="0" fontId="1" fillId="2" borderId="27" xfId="22" applyFont="1" applyBorder="1" applyAlignment="1">
      <alignment horizontal="left" vertical="top"/>
    </xf>
    <xf numFmtId="0" fontId="1" fillId="2" borderId="22" xfId="22" applyFont="1" applyBorder="1" applyAlignment="1">
      <alignment horizontal="left" vertical="top"/>
    </xf>
  </cellXfs>
  <cellStyles count="65">
    <cellStyle name="Accent1 - 20%" xfId="1"/>
    <cellStyle name="Accent1 - 40%" xfId="2"/>
    <cellStyle name="Accent1 - 60%" xfId="3"/>
    <cellStyle name="Accent2 - 20%" xfId="4"/>
    <cellStyle name="Accent2 - 40%" xfId="5"/>
    <cellStyle name="Accent2 - 60%" xfId="6"/>
    <cellStyle name="Accent3 - 20%" xfId="7"/>
    <cellStyle name="Accent3 - 40%" xfId="8"/>
    <cellStyle name="Accent3 - 60%" xfId="9"/>
    <cellStyle name="Accent4 - 20%" xfId="10"/>
    <cellStyle name="Accent4 - 40%" xfId="11"/>
    <cellStyle name="Accent4 - 60%" xfId="12"/>
    <cellStyle name="Accent5 - 20%" xfId="13"/>
    <cellStyle name="Accent5 - 40%" xfId="14"/>
    <cellStyle name="Accent5 - 60%" xfId="15"/>
    <cellStyle name="Accent6 - 20%" xfId="16"/>
    <cellStyle name="Accent6 - 40%" xfId="17"/>
    <cellStyle name="Accent6 - 60%" xfId="18"/>
    <cellStyle name="Emphasis 1" xfId="19"/>
    <cellStyle name="Emphasis 2" xfId="20"/>
    <cellStyle name="Emphasis 3" xfId="21"/>
    <cellStyle name="Normalny" xfId="0" builtinId="0"/>
    <cellStyle name="Normalny 2" xfId="22"/>
    <cellStyle name="SAPBEXaggData" xfId="23"/>
    <cellStyle name="SAPBEXaggDataEmph" xfId="24"/>
    <cellStyle name="SAPBEXaggItem" xfId="25"/>
    <cellStyle name="SAPBEXaggItemX" xfId="26"/>
    <cellStyle name="SAPBEXchaText" xfId="27"/>
    <cellStyle name="SAPBEXexcBad7" xfId="28"/>
    <cellStyle name="SAPBEXexcBad8" xfId="29"/>
    <cellStyle name="SAPBEXexcBad9" xfId="30"/>
    <cellStyle name="SAPBEXexcCritical4" xfId="31"/>
    <cellStyle name="SAPBEXexcCritical5" xfId="32"/>
    <cellStyle name="SAPBEXexcCritical6" xfId="33"/>
    <cellStyle name="SAPBEXexcGood1" xfId="34"/>
    <cellStyle name="SAPBEXexcGood2" xfId="35"/>
    <cellStyle name="SAPBEXexcGood3" xfId="36"/>
    <cellStyle name="SAPBEXfilterDrill" xfId="37"/>
    <cellStyle name="SAPBEXfilterItem" xfId="38"/>
    <cellStyle name="SAPBEXfilterText" xfId="39"/>
    <cellStyle name="SAPBEXformats" xfId="40"/>
    <cellStyle name="SAPBEXheaderItem" xfId="41"/>
    <cellStyle name="SAPBEXheaderText" xfId="42"/>
    <cellStyle name="SAPBEXHLevel0" xfId="43"/>
    <cellStyle name="SAPBEXHLevel0X" xfId="44"/>
    <cellStyle name="SAPBEXHLevel1" xfId="45"/>
    <cellStyle name="SAPBEXHLevel1X" xfId="46"/>
    <cellStyle name="SAPBEXHLevel2" xfId="47"/>
    <cellStyle name="SAPBEXHLevel2X" xfId="48"/>
    <cellStyle name="SAPBEXHLevel3" xfId="49"/>
    <cellStyle name="SAPBEXHLevel3X" xfId="50"/>
    <cellStyle name="SAPBEXinputData" xfId="51"/>
    <cellStyle name="SAPBEXItemHeader" xfId="52"/>
    <cellStyle name="SAPBEXresData" xfId="53"/>
    <cellStyle name="SAPBEXresDataEmph" xfId="54"/>
    <cellStyle name="SAPBEXresItem" xfId="55"/>
    <cellStyle name="SAPBEXresItemX" xfId="56"/>
    <cellStyle name="SAPBEXstdData" xfId="57"/>
    <cellStyle name="SAPBEXstdDataEmph" xfId="58"/>
    <cellStyle name="SAPBEXstdItem" xfId="59"/>
    <cellStyle name="SAPBEXstdItemX" xfId="60"/>
    <cellStyle name="SAPBEXtitle" xfId="61"/>
    <cellStyle name="SAPBEXunassignedItem" xfId="62"/>
    <cellStyle name="SAPBEXundefined" xfId="63"/>
    <cellStyle name="Sheet Title" xfId="6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1.xml"/><Relationship Id="rId68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gif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gif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16.png"/><Relationship Id="rId7" Type="http://schemas.openxmlformats.org/officeDocument/2006/relationships/image" Target="../media/image8.png"/><Relationship Id="rId12" Type="http://schemas.openxmlformats.org/officeDocument/2006/relationships/image" Target="../media/image22.png"/><Relationship Id="rId2" Type="http://schemas.openxmlformats.org/officeDocument/2006/relationships/image" Target="../media/image15.png"/><Relationship Id="rId1" Type="http://schemas.openxmlformats.org/officeDocument/2006/relationships/image" Target="../media/image2.png"/><Relationship Id="rId6" Type="http://schemas.openxmlformats.org/officeDocument/2006/relationships/image" Target="../media/image19.png"/><Relationship Id="rId11" Type="http://schemas.openxmlformats.org/officeDocument/2006/relationships/image" Target="../media/image10.png"/><Relationship Id="rId5" Type="http://schemas.openxmlformats.org/officeDocument/2006/relationships/image" Target="../media/image18.png"/><Relationship Id="rId10" Type="http://schemas.openxmlformats.org/officeDocument/2006/relationships/image" Target="../media/image7.png"/><Relationship Id="rId4" Type="http://schemas.openxmlformats.org/officeDocument/2006/relationships/image" Target="../media/image17.png"/><Relationship Id="rId9" Type="http://schemas.openxmlformats.org/officeDocument/2006/relationships/image" Target="../media/image2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gif"/><Relationship Id="rId1" Type="http://schemas.openxmlformats.org/officeDocument/2006/relationships/image" Target="../media/image10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7" Type="http://schemas.openxmlformats.org/officeDocument/2006/relationships/image" Target="../media/image10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6" Type="http://schemas.openxmlformats.org/officeDocument/2006/relationships/image" Target="../media/image12.gif"/><Relationship Id="rId5" Type="http://schemas.openxmlformats.org/officeDocument/2006/relationships/image" Target="../media/image11.png"/><Relationship Id="rId4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6" Type="http://schemas.openxmlformats.org/officeDocument/2006/relationships/image" Target="../media/image12.gif"/><Relationship Id="rId5" Type="http://schemas.openxmlformats.org/officeDocument/2006/relationships/image" Target="../media/image11.png"/><Relationship Id="rId4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6" Type="http://schemas.openxmlformats.org/officeDocument/2006/relationships/image" Target="../media/image12.gif"/><Relationship Id="rId5" Type="http://schemas.openxmlformats.org/officeDocument/2006/relationships/image" Target="../media/image11.png"/><Relationship Id="rId4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2.png"/><Relationship Id="rId5" Type="http://schemas.openxmlformats.org/officeDocument/2006/relationships/image" Target="../media/image12.gif"/><Relationship Id="rId4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8535429" cy="12153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7</xdr:col>
      <xdr:colOff>20955</xdr:colOff>
      <xdr:row>21</xdr:row>
      <xdr:rowOff>1905</xdr:rowOff>
    </xdr:from>
    <xdr:ext cx="47625" cy="51026"/>
    <xdr:pic>
      <xdr:nvPicPr>
        <xdr:cNvPr id="20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20955</xdr:colOff>
      <xdr:row>21</xdr:row>
      <xdr:rowOff>1905</xdr:rowOff>
    </xdr:from>
    <xdr:ext cx="47625" cy="57150"/>
    <xdr:pic>
      <xdr:nvPicPr>
        <xdr:cNvPr id="20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11430</xdr:colOff>
      <xdr:row>21</xdr:row>
      <xdr:rowOff>1905</xdr:rowOff>
    </xdr:from>
    <xdr:ext cx="47625" cy="51026"/>
    <xdr:pic>
      <xdr:nvPicPr>
        <xdr:cNvPr id="2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11430</xdr:colOff>
      <xdr:row>21</xdr:row>
      <xdr:rowOff>1905</xdr:rowOff>
    </xdr:from>
    <xdr:ext cx="47625" cy="57150"/>
    <xdr:pic>
      <xdr:nvPicPr>
        <xdr:cNvPr id="2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20955</xdr:colOff>
      <xdr:row>21</xdr:row>
      <xdr:rowOff>1905</xdr:rowOff>
    </xdr:from>
    <xdr:ext cx="47625" cy="51026"/>
    <xdr:pic>
      <xdr:nvPicPr>
        <xdr:cNvPr id="2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20955</xdr:colOff>
      <xdr:row>21</xdr:row>
      <xdr:rowOff>1905</xdr:rowOff>
    </xdr:from>
    <xdr:ext cx="47625" cy="57150"/>
    <xdr:pic>
      <xdr:nvPicPr>
        <xdr:cNvPr id="2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20955</xdr:colOff>
      <xdr:row>21</xdr:row>
      <xdr:rowOff>1905</xdr:rowOff>
    </xdr:from>
    <xdr:ext cx="47625" cy="51026"/>
    <xdr:pic>
      <xdr:nvPicPr>
        <xdr:cNvPr id="207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20955</xdr:colOff>
      <xdr:row>21</xdr:row>
      <xdr:rowOff>1905</xdr:rowOff>
    </xdr:from>
    <xdr:ext cx="47625" cy="57150"/>
    <xdr:pic>
      <xdr:nvPicPr>
        <xdr:cNvPr id="207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30480</xdr:colOff>
      <xdr:row>21</xdr:row>
      <xdr:rowOff>0</xdr:rowOff>
    </xdr:from>
    <xdr:ext cx="133350" cy="116086"/>
    <xdr:pic>
      <xdr:nvPicPr>
        <xdr:cNvPr id="20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20955</xdr:colOff>
      <xdr:row>21</xdr:row>
      <xdr:rowOff>1905</xdr:rowOff>
    </xdr:from>
    <xdr:ext cx="47625" cy="51026"/>
    <xdr:pic>
      <xdr:nvPicPr>
        <xdr:cNvPr id="2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20955</xdr:colOff>
      <xdr:row>21</xdr:row>
      <xdr:rowOff>1905</xdr:rowOff>
    </xdr:from>
    <xdr:ext cx="47625" cy="57150"/>
    <xdr:pic>
      <xdr:nvPicPr>
        <xdr:cNvPr id="2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20955</xdr:colOff>
      <xdr:row>21</xdr:row>
      <xdr:rowOff>1905</xdr:rowOff>
    </xdr:from>
    <xdr:ext cx="47625" cy="51026"/>
    <xdr:pic>
      <xdr:nvPicPr>
        <xdr:cNvPr id="2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20955</xdr:colOff>
      <xdr:row>21</xdr:row>
      <xdr:rowOff>1905</xdr:rowOff>
    </xdr:from>
    <xdr:ext cx="47625" cy="57150"/>
    <xdr:pic>
      <xdr:nvPicPr>
        <xdr:cNvPr id="2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11430</xdr:colOff>
      <xdr:row>21</xdr:row>
      <xdr:rowOff>1905</xdr:rowOff>
    </xdr:from>
    <xdr:ext cx="47625" cy="51026"/>
    <xdr:pic>
      <xdr:nvPicPr>
        <xdr:cNvPr id="212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11430</xdr:colOff>
      <xdr:row>21</xdr:row>
      <xdr:rowOff>1905</xdr:rowOff>
    </xdr:from>
    <xdr:ext cx="47625" cy="57150"/>
    <xdr:pic>
      <xdr:nvPicPr>
        <xdr:cNvPr id="212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30480</xdr:colOff>
      <xdr:row>21</xdr:row>
      <xdr:rowOff>1905</xdr:rowOff>
    </xdr:from>
    <xdr:ext cx="47625" cy="51026"/>
    <xdr:pic>
      <xdr:nvPicPr>
        <xdr:cNvPr id="212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30480</xdr:colOff>
      <xdr:row>21</xdr:row>
      <xdr:rowOff>1905</xdr:rowOff>
    </xdr:from>
    <xdr:ext cx="47625" cy="57150"/>
    <xdr:pic>
      <xdr:nvPicPr>
        <xdr:cNvPr id="212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47625</xdr:colOff>
      <xdr:row>21</xdr:row>
      <xdr:rowOff>0</xdr:rowOff>
    </xdr:from>
    <xdr:ext cx="118362" cy="116086"/>
    <xdr:pic>
      <xdr:nvPicPr>
        <xdr:cNvPr id="21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85725</xdr:colOff>
      <xdr:row>32</xdr:row>
      <xdr:rowOff>0</xdr:rowOff>
    </xdr:from>
    <xdr:ext cx="118362" cy="125760"/>
    <xdr:pic>
      <xdr:nvPicPr>
        <xdr:cNvPr id="21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33</xdr:row>
      <xdr:rowOff>0</xdr:rowOff>
    </xdr:from>
    <xdr:ext cx="118362" cy="125760"/>
    <xdr:pic>
      <xdr:nvPicPr>
        <xdr:cNvPr id="21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34</xdr:row>
      <xdr:rowOff>0</xdr:rowOff>
    </xdr:from>
    <xdr:ext cx="118362" cy="125760"/>
    <xdr:pic>
      <xdr:nvPicPr>
        <xdr:cNvPr id="21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35</xdr:row>
      <xdr:rowOff>0</xdr:rowOff>
    </xdr:from>
    <xdr:ext cx="118362" cy="125760"/>
    <xdr:pic>
      <xdr:nvPicPr>
        <xdr:cNvPr id="21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21</xdr:row>
      <xdr:rowOff>0</xdr:rowOff>
    </xdr:from>
    <xdr:ext cx="118362" cy="116086"/>
    <xdr:pic>
      <xdr:nvPicPr>
        <xdr:cNvPr id="21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9525</xdr:colOff>
      <xdr:row>21</xdr:row>
      <xdr:rowOff>0</xdr:rowOff>
    </xdr:from>
    <xdr:ext cx="118362" cy="309563"/>
    <xdr:pic>
      <xdr:nvPicPr>
        <xdr:cNvPr id="213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85725</xdr:colOff>
      <xdr:row>21</xdr:row>
      <xdr:rowOff>0</xdr:rowOff>
    </xdr:from>
    <xdr:ext cx="118362" cy="116086"/>
    <xdr:pic>
      <xdr:nvPicPr>
        <xdr:cNvPr id="21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21</xdr:row>
      <xdr:rowOff>0</xdr:rowOff>
    </xdr:from>
    <xdr:ext cx="118362" cy="116086"/>
    <xdr:pic>
      <xdr:nvPicPr>
        <xdr:cNvPr id="21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21</xdr:row>
      <xdr:rowOff>0</xdr:rowOff>
    </xdr:from>
    <xdr:ext cx="118362" cy="116086"/>
    <xdr:pic>
      <xdr:nvPicPr>
        <xdr:cNvPr id="21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85725</xdr:colOff>
      <xdr:row>27</xdr:row>
      <xdr:rowOff>0</xdr:rowOff>
    </xdr:from>
    <xdr:ext cx="118362" cy="134144"/>
    <xdr:pic>
      <xdr:nvPicPr>
        <xdr:cNvPr id="21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9525</xdr:colOff>
      <xdr:row>21</xdr:row>
      <xdr:rowOff>0</xdr:rowOff>
    </xdr:from>
    <xdr:ext cx="118362" cy="309563"/>
    <xdr:pic>
      <xdr:nvPicPr>
        <xdr:cNvPr id="214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32</xdr:row>
      <xdr:rowOff>0</xdr:rowOff>
    </xdr:from>
    <xdr:ext cx="118362" cy="125760"/>
    <xdr:pic>
      <xdr:nvPicPr>
        <xdr:cNvPr id="214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31</xdr:row>
      <xdr:rowOff>0</xdr:rowOff>
    </xdr:from>
    <xdr:ext cx="118362" cy="125760"/>
    <xdr:pic>
      <xdr:nvPicPr>
        <xdr:cNvPr id="214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30</xdr:row>
      <xdr:rowOff>0</xdr:rowOff>
    </xdr:from>
    <xdr:ext cx="118362" cy="116086"/>
    <xdr:pic>
      <xdr:nvPicPr>
        <xdr:cNvPr id="214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29</xdr:row>
      <xdr:rowOff>0</xdr:rowOff>
    </xdr:from>
    <xdr:ext cx="118362" cy="123825"/>
    <xdr:pic>
      <xdr:nvPicPr>
        <xdr:cNvPr id="214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28</xdr:row>
      <xdr:rowOff>7620</xdr:rowOff>
    </xdr:from>
    <xdr:ext cx="118362" cy="134144"/>
    <xdr:pic>
      <xdr:nvPicPr>
        <xdr:cNvPr id="214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27</xdr:row>
      <xdr:rowOff>0</xdr:rowOff>
    </xdr:from>
    <xdr:ext cx="118362" cy="134144"/>
    <xdr:pic>
      <xdr:nvPicPr>
        <xdr:cNvPr id="214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26</xdr:row>
      <xdr:rowOff>0</xdr:rowOff>
    </xdr:from>
    <xdr:ext cx="118362" cy="123825"/>
    <xdr:pic>
      <xdr:nvPicPr>
        <xdr:cNvPr id="215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21</xdr:row>
      <xdr:rowOff>0</xdr:rowOff>
    </xdr:from>
    <xdr:ext cx="118362" cy="116086"/>
    <xdr:pic>
      <xdr:nvPicPr>
        <xdr:cNvPr id="215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21</xdr:row>
      <xdr:rowOff>0</xdr:rowOff>
    </xdr:from>
    <xdr:ext cx="118362" cy="116086"/>
    <xdr:pic>
      <xdr:nvPicPr>
        <xdr:cNvPr id="215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7</xdr:col>
      <xdr:colOff>47625</xdr:colOff>
      <xdr:row>21</xdr:row>
      <xdr:rowOff>0</xdr:rowOff>
    </xdr:from>
    <xdr:ext cx="118362" cy="116086"/>
    <xdr:pic>
      <xdr:nvPicPr>
        <xdr:cNvPr id="215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4</xdr:col>
      <xdr:colOff>609600</xdr:colOff>
      <xdr:row>14</xdr:row>
      <xdr:rowOff>123825</xdr:rowOff>
    </xdr:from>
    <xdr:to>
      <xdr:col>5</xdr:col>
      <xdr:colOff>95250</xdr:colOff>
      <xdr:row>16</xdr:row>
      <xdr:rowOff>0</xdr:rowOff>
    </xdr:to>
    <xdr:pic macro="[0]!Sheet2.InfoA_click">
      <xdr:nvPicPr>
        <xdr:cNvPr id="12151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581025</xdr:colOff>
      <xdr:row>7</xdr:row>
      <xdr:rowOff>133350</xdr:rowOff>
    </xdr:from>
    <xdr:to>
      <xdr:col>4</xdr:col>
      <xdr:colOff>1038225</xdr:colOff>
      <xdr:row>9</xdr:row>
      <xdr:rowOff>95250</xdr:rowOff>
    </xdr:to>
    <xdr:pic macro="[0]!Sheet2.filterA_click">
      <xdr:nvPicPr>
        <xdr:cNvPr id="121518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714375</xdr:colOff>
      <xdr:row>3</xdr:row>
      <xdr:rowOff>85725</xdr:rowOff>
    </xdr:from>
    <xdr:to>
      <xdr:col>18</xdr:col>
      <xdr:colOff>590550</xdr:colOff>
      <xdr:row>9</xdr:row>
      <xdr:rowOff>19050</xdr:rowOff>
    </xdr:to>
    <xdr:pic>
      <xdr:nvPicPr>
        <xdr:cNvPr id="121519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66825" y="2743200"/>
    <xdr:ext cx="3807858" cy="1587"/>
    <xdr:pic>
      <xdr:nvPicPr>
        <xdr:cNvPr id="2055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466975" y="1104900"/>
          <a:ext cx="16827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509260" y="2743200"/>
    <xdr:ext cx="1248478" cy="1587"/>
    <xdr:pic>
      <xdr:nvPicPr>
        <xdr:cNvPr id="2061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4591050" y="1104900"/>
          <a:ext cx="22542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oneCell">
    <xdr:from>
      <xdr:col>0</xdr:col>
      <xdr:colOff>161925</xdr:colOff>
      <xdr:row>3</xdr:row>
      <xdr:rowOff>9525</xdr:rowOff>
    </xdr:from>
    <xdr:to>
      <xdr:col>1</xdr:col>
      <xdr:colOff>9525</xdr:colOff>
      <xdr:row>3</xdr:row>
      <xdr:rowOff>133350</xdr:rowOff>
    </xdr:to>
    <xdr:pic>
      <xdr:nvPicPr>
        <xdr:cNvPr id="121522" name="Picture 932" descr="pasek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9050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1</xdr:col>
      <xdr:colOff>9525</xdr:colOff>
      <xdr:row>5</xdr:row>
      <xdr:rowOff>123825</xdr:rowOff>
    </xdr:to>
    <xdr:pic>
      <xdr:nvPicPr>
        <xdr:cNvPr id="121523" name="Picture 933" descr="pasek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714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7</xdr:row>
      <xdr:rowOff>0</xdr:rowOff>
    </xdr:from>
    <xdr:to>
      <xdr:col>1</xdr:col>
      <xdr:colOff>9525</xdr:colOff>
      <xdr:row>7</xdr:row>
      <xdr:rowOff>123825</xdr:rowOff>
    </xdr:to>
    <xdr:pic>
      <xdr:nvPicPr>
        <xdr:cNvPr id="121524" name="Picture 934" descr="pasek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619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9</xdr:row>
      <xdr:rowOff>0</xdr:rowOff>
    </xdr:from>
    <xdr:to>
      <xdr:col>1</xdr:col>
      <xdr:colOff>9525</xdr:colOff>
      <xdr:row>9</xdr:row>
      <xdr:rowOff>123825</xdr:rowOff>
    </xdr:to>
    <xdr:pic>
      <xdr:nvPicPr>
        <xdr:cNvPr id="121525" name="Picture 935" descr="pasek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524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21</xdr:row>
      <xdr:rowOff>0</xdr:rowOff>
    </xdr:from>
    <xdr:to>
      <xdr:col>7</xdr:col>
      <xdr:colOff>619125</xdr:colOff>
      <xdr:row>21</xdr:row>
      <xdr:rowOff>0</xdr:rowOff>
    </xdr:to>
    <xdr:pic>
      <xdr:nvPicPr>
        <xdr:cNvPr id="121526" name="BExODXS4F4SQT22ZXMV6UHXO8PUV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9075" y="2486025"/>
          <a:ext cx="619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1257300</xdr:colOff>
      <xdr:row>21</xdr:row>
      <xdr:rowOff>0</xdr:rowOff>
    </xdr:to>
    <xdr:pic>
      <xdr:nvPicPr>
        <xdr:cNvPr id="121527" name="BExGPNWPFNQO1VDYXIIP3G4BCBHI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2486025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20955</xdr:colOff>
      <xdr:row>21</xdr:row>
      <xdr:rowOff>1905</xdr:rowOff>
    </xdr:from>
    <xdr:ext cx="47625" cy="51026"/>
    <xdr:pic>
      <xdr:nvPicPr>
        <xdr:cNvPr id="61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20955</xdr:colOff>
      <xdr:row>21</xdr:row>
      <xdr:rowOff>1905</xdr:rowOff>
    </xdr:from>
    <xdr:ext cx="47625" cy="57150"/>
    <xdr:pic>
      <xdr:nvPicPr>
        <xdr:cNvPr id="62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20955</xdr:colOff>
      <xdr:row>21</xdr:row>
      <xdr:rowOff>1905</xdr:rowOff>
    </xdr:from>
    <xdr:ext cx="47625" cy="51026"/>
    <xdr:pic>
      <xdr:nvPicPr>
        <xdr:cNvPr id="63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20955</xdr:colOff>
      <xdr:row>21</xdr:row>
      <xdr:rowOff>1905</xdr:rowOff>
    </xdr:from>
    <xdr:ext cx="47625" cy="57150"/>
    <xdr:pic>
      <xdr:nvPicPr>
        <xdr:cNvPr id="64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30480</xdr:colOff>
      <xdr:row>21</xdr:row>
      <xdr:rowOff>0</xdr:rowOff>
    </xdr:from>
    <xdr:ext cx="133350" cy="116086"/>
    <xdr:pic>
      <xdr:nvPicPr>
        <xdr:cNvPr id="65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2575" y="2400300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20955</xdr:colOff>
      <xdr:row>21</xdr:row>
      <xdr:rowOff>1905</xdr:rowOff>
    </xdr:from>
    <xdr:ext cx="47625" cy="51026"/>
    <xdr:pic>
      <xdr:nvPicPr>
        <xdr:cNvPr id="66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20955</xdr:colOff>
      <xdr:row>21</xdr:row>
      <xdr:rowOff>1905</xdr:rowOff>
    </xdr:from>
    <xdr:ext cx="47625" cy="57150"/>
    <xdr:pic>
      <xdr:nvPicPr>
        <xdr:cNvPr id="67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20955</xdr:colOff>
      <xdr:row>21</xdr:row>
      <xdr:rowOff>1905</xdr:rowOff>
    </xdr:from>
    <xdr:ext cx="47625" cy="51026"/>
    <xdr:pic>
      <xdr:nvPicPr>
        <xdr:cNvPr id="68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20955</xdr:colOff>
      <xdr:row>21</xdr:row>
      <xdr:rowOff>1905</xdr:rowOff>
    </xdr:from>
    <xdr:ext cx="47625" cy="57150"/>
    <xdr:pic>
      <xdr:nvPicPr>
        <xdr:cNvPr id="69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9</xdr:col>
      <xdr:colOff>47625</xdr:colOff>
      <xdr:row>21</xdr:row>
      <xdr:rowOff>0</xdr:rowOff>
    </xdr:from>
    <xdr:ext cx="118362" cy="116086"/>
    <xdr:pic>
      <xdr:nvPicPr>
        <xdr:cNvPr id="70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47625</xdr:colOff>
      <xdr:row>21</xdr:row>
      <xdr:rowOff>0</xdr:rowOff>
    </xdr:from>
    <xdr:ext cx="118362" cy="116086"/>
    <xdr:pic>
      <xdr:nvPicPr>
        <xdr:cNvPr id="71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85725</xdr:colOff>
      <xdr:row>21</xdr:row>
      <xdr:rowOff>0</xdr:rowOff>
    </xdr:from>
    <xdr:ext cx="118362" cy="116086"/>
    <xdr:pic>
      <xdr:nvPicPr>
        <xdr:cNvPr id="72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6173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47625</xdr:colOff>
      <xdr:row>21</xdr:row>
      <xdr:rowOff>0</xdr:rowOff>
    </xdr:from>
    <xdr:ext cx="118362" cy="116086"/>
    <xdr:pic>
      <xdr:nvPicPr>
        <xdr:cNvPr id="73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47625</xdr:colOff>
      <xdr:row>21</xdr:row>
      <xdr:rowOff>0</xdr:rowOff>
    </xdr:from>
    <xdr:ext cx="118362" cy="116086"/>
    <xdr:pic>
      <xdr:nvPicPr>
        <xdr:cNvPr id="74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47625</xdr:colOff>
      <xdr:row>21</xdr:row>
      <xdr:rowOff>0</xdr:rowOff>
    </xdr:from>
    <xdr:ext cx="118362" cy="116086"/>
    <xdr:pic>
      <xdr:nvPicPr>
        <xdr:cNvPr id="75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47625</xdr:colOff>
      <xdr:row>21</xdr:row>
      <xdr:rowOff>0</xdr:rowOff>
    </xdr:from>
    <xdr:ext cx="118362" cy="116086"/>
    <xdr:pic>
      <xdr:nvPicPr>
        <xdr:cNvPr id="76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9</xdr:col>
      <xdr:colOff>47625</xdr:colOff>
      <xdr:row>21</xdr:row>
      <xdr:rowOff>0</xdr:rowOff>
    </xdr:from>
    <xdr:ext cx="118362" cy="116086"/>
    <xdr:pic>
      <xdr:nvPicPr>
        <xdr:cNvPr id="77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20955</xdr:colOff>
      <xdr:row>21</xdr:row>
      <xdr:rowOff>1905</xdr:rowOff>
    </xdr:from>
    <xdr:ext cx="47625" cy="51026"/>
    <xdr:pic>
      <xdr:nvPicPr>
        <xdr:cNvPr id="78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20955</xdr:colOff>
      <xdr:row>21</xdr:row>
      <xdr:rowOff>1905</xdr:rowOff>
    </xdr:from>
    <xdr:ext cx="47625" cy="57150"/>
    <xdr:pic>
      <xdr:nvPicPr>
        <xdr:cNvPr id="79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20955</xdr:colOff>
      <xdr:row>21</xdr:row>
      <xdr:rowOff>1905</xdr:rowOff>
    </xdr:from>
    <xdr:ext cx="47625" cy="51026"/>
    <xdr:pic>
      <xdr:nvPicPr>
        <xdr:cNvPr id="80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20955</xdr:colOff>
      <xdr:row>21</xdr:row>
      <xdr:rowOff>1905</xdr:rowOff>
    </xdr:from>
    <xdr:ext cx="47625" cy="57150"/>
    <xdr:pic>
      <xdr:nvPicPr>
        <xdr:cNvPr id="81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30480</xdr:colOff>
      <xdr:row>21</xdr:row>
      <xdr:rowOff>0</xdr:rowOff>
    </xdr:from>
    <xdr:ext cx="133350" cy="116086"/>
    <xdr:pic>
      <xdr:nvPicPr>
        <xdr:cNvPr id="82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2575" y="2400300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20955</xdr:colOff>
      <xdr:row>21</xdr:row>
      <xdr:rowOff>1905</xdr:rowOff>
    </xdr:from>
    <xdr:ext cx="47625" cy="51026"/>
    <xdr:pic>
      <xdr:nvPicPr>
        <xdr:cNvPr id="83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20955</xdr:colOff>
      <xdr:row>21</xdr:row>
      <xdr:rowOff>1905</xdr:rowOff>
    </xdr:from>
    <xdr:ext cx="47625" cy="57150"/>
    <xdr:pic>
      <xdr:nvPicPr>
        <xdr:cNvPr id="84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20955</xdr:colOff>
      <xdr:row>21</xdr:row>
      <xdr:rowOff>1905</xdr:rowOff>
    </xdr:from>
    <xdr:ext cx="47625" cy="51026"/>
    <xdr:pic>
      <xdr:nvPicPr>
        <xdr:cNvPr id="85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20955</xdr:colOff>
      <xdr:row>21</xdr:row>
      <xdr:rowOff>1905</xdr:rowOff>
    </xdr:from>
    <xdr:ext cx="47625" cy="57150"/>
    <xdr:pic>
      <xdr:nvPicPr>
        <xdr:cNvPr id="86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11</xdr:col>
      <xdr:colOff>57150</xdr:colOff>
      <xdr:row>21</xdr:row>
      <xdr:rowOff>0</xdr:rowOff>
    </xdr:from>
    <xdr:ext cx="118362" cy="116086"/>
    <xdr:pic>
      <xdr:nvPicPr>
        <xdr:cNvPr id="8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57150</xdr:colOff>
      <xdr:row>21</xdr:row>
      <xdr:rowOff>0</xdr:rowOff>
    </xdr:from>
    <xdr:ext cx="118362" cy="116086"/>
    <xdr:pic>
      <xdr:nvPicPr>
        <xdr:cNvPr id="88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95250</xdr:colOff>
      <xdr:row>21</xdr:row>
      <xdr:rowOff>0</xdr:rowOff>
    </xdr:from>
    <xdr:ext cx="118362" cy="116086"/>
    <xdr:pic>
      <xdr:nvPicPr>
        <xdr:cNvPr id="8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6173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57150</xdr:colOff>
      <xdr:row>21</xdr:row>
      <xdr:rowOff>0</xdr:rowOff>
    </xdr:from>
    <xdr:ext cx="118362" cy="116086"/>
    <xdr:pic>
      <xdr:nvPicPr>
        <xdr:cNvPr id="9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57150</xdr:colOff>
      <xdr:row>21</xdr:row>
      <xdr:rowOff>0</xdr:rowOff>
    </xdr:from>
    <xdr:ext cx="118362" cy="116086"/>
    <xdr:pic>
      <xdr:nvPicPr>
        <xdr:cNvPr id="9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57150</xdr:colOff>
      <xdr:row>21</xdr:row>
      <xdr:rowOff>0</xdr:rowOff>
    </xdr:from>
    <xdr:ext cx="118362" cy="116086"/>
    <xdr:pic>
      <xdr:nvPicPr>
        <xdr:cNvPr id="92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57150</xdr:colOff>
      <xdr:row>21</xdr:row>
      <xdr:rowOff>0</xdr:rowOff>
    </xdr:from>
    <xdr:ext cx="118362" cy="116086"/>
    <xdr:pic>
      <xdr:nvPicPr>
        <xdr:cNvPr id="93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11</xdr:col>
      <xdr:colOff>57150</xdr:colOff>
      <xdr:row>21</xdr:row>
      <xdr:rowOff>0</xdr:rowOff>
    </xdr:from>
    <xdr:ext cx="118362" cy="116086"/>
    <xdr:pic>
      <xdr:nvPicPr>
        <xdr:cNvPr id="94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11430</xdr:colOff>
      <xdr:row>21</xdr:row>
      <xdr:rowOff>1905</xdr:rowOff>
    </xdr:from>
    <xdr:ext cx="47625" cy="51026"/>
    <xdr:pic>
      <xdr:nvPicPr>
        <xdr:cNvPr id="95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11430</xdr:colOff>
      <xdr:row>21</xdr:row>
      <xdr:rowOff>1905</xdr:rowOff>
    </xdr:from>
    <xdr:ext cx="47625" cy="57150"/>
    <xdr:pic>
      <xdr:nvPicPr>
        <xdr:cNvPr id="96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11430</xdr:colOff>
      <xdr:row>21</xdr:row>
      <xdr:rowOff>1905</xdr:rowOff>
    </xdr:from>
    <xdr:ext cx="47625" cy="51026"/>
    <xdr:pic>
      <xdr:nvPicPr>
        <xdr:cNvPr id="97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11430</xdr:colOff>
      <xdr:row>21</xdr:row>
      <xdr:rowOff>1905</xdr:rowOff>
    </xdr:from>
    <xdr:ext cx="47625" cy="57150"/>
    <xdr:pic>
      <xdr:nvPicPr>
        <xdr:cNvPr id="98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20955</xdr:colOff>
      <xdr:row>21</xdr:row>
      <xdr:rowOff>0</xdr:rowOff>
    </xdr:from>
    <xdr:ext cx="133350" cy="116086"/>
    <xdr:pic>
      <xdr:nvPicPr>
        <xdr:cNvPr id="99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2575" y="2400300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11430</xdr:colOff>
      <xdr:row>21</xdr:row>
      <xdr:rowOff>1905</xdr:rowOff>
    </xdr:from>
    <xdr:ext cx="47625" cy="51026"/>
    <xdr:pic>
      <xdr:nvPicPr>
        <xdr:cNvPr id="100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11430</xdr:colOff>
      <xdr:row>21</xdr:row>
      <xdr:rowOff>1905</xdr:rowOff>
    </xdr:from>
    <xdr:ext cx="47625" cy="57150"/>
    <xdr:pic>
      <xdr:nvPicPr>
        <xdr:cNvPr id="101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11430</xdr:colOff>
      <xdr:row>21</xdr:row>
      <xdr:rowOff>1905</xdr:rowOff>
    </xdr:from>
    <xdr:ext cx="47625" cy="51026"/>
    <xdr:pic>
      <xdr:nvPicPr>
        <xdr:cNvPr id="102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11430</xdr:colOff>
      <xdr:row>21</xdr:row>
      <xdr:rowOff>1905</xdr:rowOff>
    </xdr:from>
    <xdr:ext cx="47625" cy="57150"/>
    <xdr:pic>
      <xdr:nvPicPr>
        <xdr:cNvPr id="103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13</xdr:col>
      <xdr:colOff>47625</xdr:colOff>
      <xdr:row>21</xdr:row>
      <xdr:rowOff>0</xdr:rowOff>
    </xdr:from>
    <xdr:ext cx="118362" cy="116086"/>
    <xdr:pic>
      <xdr:nvPicPr>
        <xdr:cNvPr id="104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47625</xdr:colOff>
      <xdr:row>21</xdr:row>
      <xdr:rowOff>0</xdr:rowOff>
    </xdr:from>
    <xdr:ext cx="118362" cy="116086"/>
    <xdr:pic>
      <xdr:nvPicPr>
        <xdr:cNvPr id="105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85725</xdr:colOff>
      <xdr:row>21</xdr:row>
      <xdr:rowOff>0</xdr:rowOff>
    </xdr:from>
    <xdr:ext cx="118362" cy="116086"/>
    <xdr:pic>
      <xdr:nvPicPr>
        <xdr:cNvPr id="106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6173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47625</xdr:colOff>
      <xdr:row>21</xdr:row>
      <xdr:rowOff>0</xdr:rowOff>
    </xdr:from>
    <xdr:ext cx="118362" cy="116086"/>
    <xdr:pic>
      <xdr:nvPicPr>
        <xdr:cNvPr id="107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47625</xdr:colOff>
      <xdr:row>21</xdr:row>
      <xdr:rowOff>0</xdr:rowOff>
    </xdr:from>
    <xdr:ext cx="118362" cy="116086"/>
    <xdr:pic>
      <xdr:nvPicPr>
        <xdr:cNvPr id="108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47625</xdr:colOff>
      <xdr:row>21</xdr:row>
      <xdr:rowOff>0</xdr:rowOff>
    </xdr:from>
    <xdr:ext cx="118362" cy="116086"/>
    <xdr:pic>
      <xdr:nvPicPr>
        <xdr:cNvPr id="109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47625</xdr:colOff>
      <xdr:row>21</xdr:row>
      <xdr:rowOff>0</xdr:rowOff>
    </xdr:from>
    <xdr:ext cx="118362" cy="116086"/>
    <xdr:pic>
      <xdr:nvPicPr>
        <xdr:cNvPr id="110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13</xdr:col>
      <xdr:colOff>47625</xdr:colOff>
      <xdr:row>21</xdr:row>
      <xdr:rowOff>0</xdr:rowOff>
    </xdr:from>
    <xdr:ext cx="118362" cy="116086"/>
    <xdr:pic>
      <xdr:nvPicPr>
        <xdr:cNvPr id="111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11430</xdr:colOff>
      <xdr:row>21</xdr:row>
      <xdr:rowOff>1905</xdr:rowOff>
    </xdr:from>
    <xdr:ext cx="47625" cy="51026"/>
    <xdr:pic>
      <xdr:nvPicPr>
        <xdr:cNvPr id="112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11430</xdr:colOff>
      <xdr:row>21</xdr:row>
      <xdr:rowOff>1905</xdr:rowOff>
    </xdr:from>
    <xdr:ext cx="47625" cy="57150"/>
    <xdr:pic>
      <xdr:nvPicPr>
        <xdr:cNvPr id="113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11430</xdr:colOff>
      <xdr:row>21</xdr:row>
      <xdr:rowOff>1905</xdr:rowOff>
    </xdr:from>
    <xdr:ext cx="47625" cy="51026"/>
    <xdr:pic>
      <xdr:nvPicPr>
        <xdr:cNvPr id="114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11430</xdr:colOff>
      <xdr:row>21</xdr:row>
      <xdr:rowOff>1905</xdr:rowOff>
    </xdr:from>
    <xdr:ext cx="47625" cy="57150"/>
    <xdr:pic>
      <xdr:nvPicPr>
        <xdr:cNvPr id="115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20955</xdr:colOff>
      <xdr:row>21</xdr:row>
      <xdr:rowOff>0</xdr:rowOff>
    </xdr:from>
    <xdr:ext cx="144463" cy="116086"/>
    <xdr:pic>
      <xdr:nvPicPr>
        <xdr:cNvPr id="116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2575" y="2400300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11430</xdr:colOff>
      <xdr:row>21</xdr:row>
      <xdr:rowOff>1905</xdr:rowOff>
    </xdr:from>
    <xdr:ext cx="47625" cy="51026"/>
    <xdr:pic>
      <xdr:nvPicPr>
        <xdr:cNvPr id="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11430</xdr:colOff>
      <xdr:row>21</xdr:row>
      <xdr:rowOff>1905</xdr:rowOff>
    </xdr:from>
    <xdr:ext cx="47625" cy="57150"/>
    <xdr:pic>
      <xdr:nvPicPr>
        <xdr:cNvPr id="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11430</xdr:colOff>
      <xdr:row>21</xdr:row>
      <xdr:rowOff>1905</xdr:rowOff>
    </xdr:from>
    <xdr:ext cx="47625" cy="51026"/>
    <xdr:pic>
      <xdr:nvPicPr>
        <xdr:cNvPr id="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11430</xdr:colOff>
      <xdr:row>21</xdr:row>
      <xdr:rowOff>1905</xdr:rowOff>
    </xdr:from>
    <xdr:ext cx="47625" cy="57150"/>
    <xdr:pic>
      <xdr:nvPicPr>
        <xdr:cNvPr id="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15</xdr:col>
      <xdr:colOff>47625</xdr:colOff>
      <xdr:row>21</xdr:row>
      <xdr:rowOff>0</xdr:rowOff>
    </xdr:from>
    <xdr:ext cx="118362" cy="116086"/>
    <xdr:pic>
      <xdr:nvPicPr>
        <xdr:cNvPr id="121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47625</xdr:colOff>
      <xdr:row>21</xdr:row>
      <xdr:rowOff>0</xdr:rowOff>
    </xdr:from>
    <xdr:ext cx="118362" cy="116086"/>
    <xdr:pic>
      <xdr:nvPicPr>
        <xdr:cNvPr id="122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85725</xdr:colOff>
      <xdr:row>21</xdr:row>
      <xdr:rowOff>0</xdr:rowOff>
    </xdr:from>
    <xdr:ext cx="118362" cy="116086"/>
    <xdr:pic>
      <xdr:nvPicPr>
        <xdr:cNvPr id="123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6173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47625</xdr:colOff>
      <xdr:row>21</xdr:row>
      <xdr:rowOff>0</xdr:rowOff>
    </xdr:from>
    <xdr:ext cx="118362" cy="116086"/>
    <xdr:pic>
      <xdr:nvPicPr>
        <xdr:cNvPr id="124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47625</xdr:colOff>
      <xdr:row>21</xdr:row>
      <xdr:rowOff>0</xdr:rowOff>
    </xdr:from>
    <xdr:ext cx="118362" cy="116086"/>
    <xdr:pic>
      <xdr:nvPicPr>
        <xdr:cNvPr id="125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47625</xdr:colOff>
      <xdr:row>21</xdr:row>
      <xdr:rowOff>0</xdr:rowOff>
    </xdr:from>
    <xdr:ext cx="118362" cy="116086"/>
    <xdr:pic>
      <xdr:nvPicPr>
        <xdr:cNvPr id="126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47625</xdr:colOff>
      <xdr:row>21</xdr:row>
      <xdr:rowOff>0</xdr:rowOff>
    </xdr:from>
    <xdr:ext cx="118362" cy="116086"/>
    <xdr:pic>
      <xdr:nvPicPr>
        <xdr:cNvPr id="127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15</xdr:col>
      <xdr:colOff>47625</xdr:colOff>
      <xdr:row>21</xdr:row>
      <xdr:rowOff>0</xdr:rowOff>
    </xdr:from>
    <xdr:ext cx="118362" cy="116086"/>
    <xdr:pic>
      <xdr:nvPicPr>
        <xdr:cNvPr id="128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11430</xdr:colOff>
      <xdr:row>21</xdr:row>
      <xdr:rowOff>1905</xdr:rowOff>
    </xdr:from>
    <xdr:ext cx="47625" cy="51026"/>
    <xdr:pic>
      <xdr:nvPicPr>
        <xdr:cNvPr id="129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11430</xdr:colOff>
      <xdr:row>21</xdr:row>
      <xdr:rowOff>1905</xdr:rowOff>
    </xdr:from>
    <xdr:ext cx="47625" cy="57150"/>
    <xdr:pic>
      <xdr:nvPicPr>
        <xdr:cNvPr id="130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11430</xdr:colOff>
      <xdr:row>21</xdr:row>
      <xdr:rowOff>1905</xdr:rowOff>
    </xdr:from>
    <xdr:ext cx="47625" cy="51026"/>
    <xdr:pic>
      <xdr:nvPicPr>
        <xdr:cNvPr id="131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11430</xdr:colOff>
      <xdr:row>21</xdr:row>
      <xdr:rowOff>1905</xdr:rowOff>
    </xdr:from>
    <xdr:ext cx="47625" cy="57150"/>
    <xdr:pic>
      <xdr:nvPicPr>
        <xdr:cNvPr id="132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20955</xdr:colOff>
      <xdr:row>21</xdr:row>
      <xdr:rowOff>0</xdr:rowOff>
    </xdr:from>
    <xdr:ext cx="144463" cy="116086"/>
    <xdr:pic>
      <xdr:nvPicPr>
        <xdr:cNvPr id="133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52575" y="2400300"/>
          <a:ext cx="123825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11430</xdr:colOff>
      <xdr:row>21</xdr:row>
      <xdr:rowOff>1905</xdr:rowOff>
    </xdr:from>
    <xdr:ext cx="47625" cy="51026"/>
    <xdr:pic>
      <xdr:nvPicPr>
        <xdr:cNvPr id="134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11430</xdr:colOff>
      <xdr:row>21</xdr:row>
      <xdr:rowOff>1905</xdr:rowOff>
    </xdr:from>
    <xdr:ext cx="47625" cy="57150"/>
    <xdr:pic>
      <xdr:nvPicPr>
        <xdr:cNvPr id="135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11430</xdr:colOff>
      <xdr:row>21</xdr:row>
      <xdr:rowOff>1905</xdr:rowOff>
    </xdr:from>
    <xdr:ext cx="47625" cy="51026"/>
    <xdr:pic>
      <xdr:nvPicPr>
        <xdr:cNvPr id="136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543050" y="2402205"/>
          <a:ext cx="47625" cy="40821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11430</xdr:colOff>
      <xdr:row>21</xdr:row>
      <xdr:rowOff>1905</xdr:rowOff>
    </xdr:from>
    <xdr:ext cx="47625" cy="57150"/>
    <xdr:pic>
      <xdr:nvPicPr>
        <xdr:cNvPr id="137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43050" y="24022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17</xdr:col>
      <xdr:colOff>47625</xdr:colOff>
      <xdr:row>21</xdr:row>
      <xdr:rowOff>0</xdr:rowOff>
    </xdr:from>
    <xdr:ext cx="118362" cy="116086"/>
    <xdr:pic>
      <xdr:nvPicPr>
        <xdr:cNvPr id="138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47625</xdr:colOff>
      <xdr:row>21</xdr:row>
      <xdr:rowOff>0</xdr:rowOff>
    </xdr:from>
    <xdr:ext cx="118362" cy="116086"/>
    <xdr:pic>
      <xdr:nvPicPr>
        <xdr:cNvPr id="139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85725</xdr:colOff>
      <xdr:row>21</xdr:row>
      <xdr:rowOff>0</xdr:rowOff>
    </xdr:from>
    <xdr:ext cx="118362" cy="116086"/>
    <xdr:pic>
      <xdr:nvPicPr>
        <xdr:cNvPr id="140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6173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47625</xdr:colOff>
      <xdr:row>21</xdr:row>
      <xdr:rowOff>0</xdr:rowOff>
    </xdr:from>
    <xdr:ext cx="118362" cy="116086"/>
    <xdr:pic>
      <xdr:nvPicPr>
        <xdr:cNvPr id="141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47625</xdr:colOff>
      <xdr:row>21</xdr:row>
      <xdr:rowOff>0</xdr:rowOff>
    </xdr:from>
    <xdr:ext cx="118362" cy="116086"/>
    <xdr:pic>
      <xdr:nvPicPr>
        <xdr:cNvPr id="142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47625</xdr:colOff>
      <xdr:row>21</xdr:row>
      <xdr:rowOff>0</xdr:rowOff>
    </xdr:from>
    <xdr:ext cx="118362" cy="116086"/>
    <xdr:pic>
      <xdr:nvPicPr>
        <xdr:cNvPr id="143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47625</xdr:colOff>
      <xdr:row>21</xdr:row>
      <xdr:rowOff>0</xdr:rowOff>
    </xdr:from>
    <xdr:ext cx="118362" cy="116086"/>
    <xdr:pic>
      <xdr:nvPicPr>
        <xdr:cNvPr id="144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17</xdr:col>
      <xdr:colOff>47625</xdr:colOff>
      <xdr:row>21</xdr:row>
      <xdr:rowOff>0</xdr:rowOff>
    </xdr:from>
    <xdr:ext cx="118362" cy="116086"/>
    <xdr:pic>
      <xdr:nvPicPr>
        <xdr:cNvPr id="145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579245" y="2400300"/>
          <a:ext cx="109257" cy="116086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>
    <xdr:from>
      <xdr:col>5</xdr:col>
      <xdr:colOff>4082</xdr:colOff>
      <xdr:row>10</xdr:row>
      <xdr:rowOff>4082</xdr:rowOff>
    </xdr:from>
    <xdr:to>
      <xdr:col>5</xdr:col>
      <xdr:colOff>1115332</xdr:colOff>
      <xdr:row>10</xdr:row>
      <xdr:rowOff>4082</xdr:rowOff>
    </xdr:to>
    <xdr:pic>
      <xdr:nvPicPr>
        <xdr:cNvPr id="121613" name="BExS33XYQ2AOLBEVY8ZS5200Q5UH" hidden="1"/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42975"/>
          <a:ext cx="1111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57150</xdr:colOff>
      <xdr:row>21</xdr:row>
      <xdr:rowOff>70757</xdr:rowOff>
    </xdr:from>
    <xdr:to>
      <xdr:col>22</xdr:col>
      <xdr:colOff>45811</xdr:colOff>
      <xdr:row>70</xdr:row>
      <xdr:rowOff>63500</xdr:rowOff>
    </xdr:to>
    <xdr:pic>
      <xdr:nvPicPr>
        <xdr:cNvPr id="121614" name="BExW0UY503MU1KGWYR8TB6Z1T93S" hidden="1"/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58900" y="2628900"/>
          <a:ext cx="1349375" cy="695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1196976</xdr:colOff>
      <xdr:row>0</xdr:row>
      <xdr:rowOff>111125</xdr:rowOff>
    </xdr:to>
    <xdr:pic>
      <xdr:nvPicPr>
        <xdr:cNvPr id="121615" name="BExD4ZFGW096DZA0LC3UG3YI102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7" y="0"/>
          <a:ext cx="1196976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4082</xdr:colOff>
      <xdr:row>4</xdr:row>
      <xdr:rowOff>44904</xdr:rowOff>
    </xdr:from>
    <xdr:to>
      <xdr:col>5</xdr:col>
      <xdr:colOff>1115332</xdr:colOff>
      <xdr:row>5</xdr:row>
      <xdr:rowOff>120650</xdr:rowOff>
    </xdr:to>
    <xdr:pic>
      <xdr:nvPicPr>
        <xdr:cNvPr id="121616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71475"/>
          <a:ext cx="111125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4082</xdr:colOff>
      <xdr:row>6</xdr:row>
      <xdr:rowOff>31296</xdr:rowOff>
    </xdr:from>
    <xdr:to>
      <xdr:col>5</xdr:col>
      <xdr:colOff>1115332</xdr:colOff>
      <xdr:row>7</xdr:row>
      <xdr:rowOff>107043</xdr:rowOff>
    </xdr:to>
    <xdr:pic>
      <xdr:nvPicPr>
        <xdr:cNvPr id="121617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561975"/>
          <a:ext cx="111125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4082</xdr:colOff>
      <xdr:row>8</xdr:row>
      <xdr:rowOff>17689</xdr:rowOff>
    </xdr:from>
    <xdr:to>
      <xdr:col>5</xdr:col>
      <xdr:colOff>1115332</xdr:colOff>
      <xdr:row>9</xdr:row>
      <xdr:rowOff>93436</xdr:rowOff>
    </xdr:to>
    <xdr:pic>
      <xdr:nvPicPr>
        <xdr:cNvPr id="121618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52475"/>
          <a:ext cx="111125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10</xdr:row>
      <xdr:rowOff>4082</xdr:rowOff>
    </xdr:from>
    <xdr:to>
      <xdr:col>4</xdr:col>
      <xdr:colOff>1196976</xdr:colOff>
      <xdr:row>10</xdr:row>
      <xdr:rowOff>4082</xdr:rowOff>
    </xdr:to>
    <xdr:pic>
      <xdr:nvPicPr>
        <xdr:cNvPr id="121619" name="BExY49PPOOUBM81GPUR6W9HIO7A1" hidden="1"/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7" y="942975"/>
          <a:ext cx="119697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4082</xdr:colOff>
      <xdr:row>3</xdr:row>
      <xdr:rowOff>4082</xdr:rowOff>
    </xdr:from>
    <xdr:to>
      <xdr:col>5</xdr:col>
      <xdr:colOff>1115332</xdr:colOff>
      <xdr:row>3</xdr:row>
      <xdr:rowOff>134257</xdr:rowOff>
    </xdr:to>
    <xdr:pic>
      <xdr:nvPicPr>
        <xdr:cNvPr id="121620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80975"/>
          <a:ext cx="111125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70757</xdr:rowOff>
    </xdr:from>
    <xdr:to>
      <xdr:col>19</xdr:col>
      <xdr:colOff>40368</xdr:colOff>
      <xdr:row>351</xdr:row>
      <xdr:rowOff>9071</xdr:rowOff>
    </xdr:to>
    <xdr:pic>
      <xdr:nvPicPr>
        <xdr:cNvPr id="121621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7" y="2628900"/>
          <a:ext cx="13103225" cy="489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21</xdr:row>
          <xdr:rowOff>66675</xdr:rowOff>
        </xdr:from>
        <xdr:to>
          <xdr:col>22</xdr:col>
          <xdr:colOff>57150</xdr:colOff>
          <xdr:row>25</xdr:row>
          <xdr:rowOff>85725</xdr:rowOff>
        </xdr:to>
        <xdr:sp macro="" textlink="">
          <xdr:nvSpPr>
            <xdr:cNvPr id="121671" name="BExEQ6LQ41ARZCLHFZX9C5Y606UM" hidden="1">
              <a:extLst>
                <a:ext uri="{63B3BB69-23CF-44E3-9099-C40C66FF867C}">
                  <a14:compatExt spid="_x0000_s12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Białymstoku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25</xdr:row>
          <xdr:rowOff>85725</xdr:rowOff>
        </xdr:from>
        <xdr:to>
          <xdr:col>22</xdr:col>
          <xdr:colOff>57150</xdr:colOff>
          <xdr:row>26</xdr:row>
          <xdr:rowOff>85725</xdr:rowOff>
        </xdr:to>
        <xdr:sp macro="" textlink="">
          <xdr:nvSpPr>
            <xdr:cNvPr id="121672" name="BExVYT82RQF59RO9MEPLKP95SU50" hidden="1">
              <a:extLst>
                <a:ext uri="{63B3BB69-23CF-44E3-9099-C40C66FF867C}">
                  <a14:compatExt spid="_x0000_s12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Bielsku Białej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26</xdr:row>
          <xdr:rowOff>85725</xdr:rowOff>
        </xdr:from>
        <xdr:to>
          <xdr:col>22</xdr:col>
          <xdr:colOff>57150</xdr:colOff>
          <xdr:row>27</xdr:row>
          <xdr:rowOff>76200</xdr:rowOff>
        </xdr:to>
        <xdr:sp macro="" textlink="">
          <xdr:nvSpPr>
            <xdr:cNvPr id="121673" name="BExSAH108LOEZ4ZKZ4437DOO1D50" hidden="1">
              <a:extLst>
                <a:ext uri="{63B3BB69-23CF-44E3-9099-C40C66FF867C}">
                  <a14:compatExt spid="_x0000_s12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Bydgoszczy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27</xdr:row>
          <xdr:rowOff>76200</xdr:rowOff>
        </xdr:from>
        <xdr:to>
          <xdr:col>22</xdr:col>
          <xdr:colOff>57150</xdr:colOff>
          <xdr:row>28</xdr:row>
          <xdr:rowOff>76200</xdr:rowOff>
        </xdr:to>
        <xdr:sp macro="" textlink="">
          <xdr:nvSpPr>
            <xdr:cNvPr id="121674" name="BEx74GAFY87602KBEUWFQX08ZORZ" hidden="1">
              <a:extLst>
                <a:ext uri="{63B3BB69-23CF-44E3-9099-C40C66FF867C}">
                  <a14:compatExt spid="_x0000_s12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Częstochowie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28</xdr:row>
          <xdr:rowOff>76200</xdr:rowOff>
        </xdr:from>
        <xdr:to>
          <xdr:col>22</xdr:col>
          <xdr:colOff>57150</xdr:colOff>
          <xdr:row>29</xdr:row>
          <xdr:rowOff>76200</xdr:rowOff>
        </xdr:to>
        <xdr:sp macro="" textlink="">
          <xdr:nvSpPr>
            <xdr:cNvPr id="121675" name="BExMK20R4NK36V0SEODPORB63I60" hidden="1">
              <a:extLst>
                <a:ext uri="{63B3BB69-23CF-44E3-9099-C40C66FF867C}">
                  <a14:compatExt spid="_x0000_s12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Elblągu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29</xdr:row>
          <xdr:rowOff>76200</xdr:rowOff>
        </xdr:from>
        <xdr:to>
          <xdr:col>22</xdr:col>
          <xdr:colOff>57150</xdr:colOff>
          <xdr:row>30</xdr:row>
          <xdr:rowOff>76200</xdr:rowOff>
        </xdr:to>
        <xdr:sp macro="" textlink="">
          <xdr:nvSpPr>
            <xdr:cNvPr id="121676" name="BExCUI3Y4CIAL7SIF7U6OJWM6AEM" hidden="1">
              <a:extLst>
                <a:ext uri="{63B3BB69-23CF-44E3-9099-C40C66FF867C}">
                  <a14:compatExt spid="_x0000_s12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Gdańsku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30</xdr:row>
          <xdr:rowOff>76200</xdr:rowOff>
        </xdr:from>
        <xdr:to>
          <xdr:col>22</xdr:col>
          <xdr:colOff>57150</xdr:colOff>
          <xdr:row>31</xdr:row>
          <xdr:rowOff>57150</xdr:rowOff>
        </xdr:to>
        <xdr:sp macro="" textlink="">
          <xdr:nvSpPr>
            <xdr:cNvPr id="121677" name="BEx8ZRAOJUZKOQC5KL8079D9HU8H" hidden="1">
              <a:extLst>
                <a:ext uri="{63B3BB69-23CF-44E3-9099-C40C66FF867C}">
                  <a14:compatExt spid="_x0000_s12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Gliwicach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31</xdr:row>
          <xdr:rowOff>57150</xdr:rowOff>
        </xdr:from>
        <xdr:to>
          <xdr:col>22</xdr:col>
          <xdr:colOff>57150</xdr:colOff>
          <xdr:row>32</xdr:row>
          <xdr:rowOff>47625</xdr:rowOff>
        </xdr:to>
        <xdr:sp macro="" textlink="">
          <xdr:nvSpPr>
            <xdr:cNvPr id="121678" name="BExZLU7TEBF55OD2UJKI7KLVL55K" hidden="1">
              <a:extLst>
                <a:ext uri="{63B3BB69-23CF-44E3-9099-C40C66FF867C}">
                  <a14:compatExt spid="_x0000_s12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Gorzowie Wlkp.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32</xdr:row>
          <xdr:rowOff>47625</xdr:rowOff>
        </xdr:from>
        <xdr:to>
          <xdr:col>22</xdr:col>
          <xdr:colOff>57150</xdr:colOff>
          <xdr:row>33</xdr:row>
          <xdr:rowOff>38100</xdr:rowOff>
        </xdr:to>
        <xdr:sp macro="" textlink="">
          <xdr:nvSpPr>
            <xdr:cNvPr id="121679" name="BExOFDH8FAXU9I80O1DM4O2TZ3CF" hidden="1">
              <a:extLst>
                <a:ext uri="{63B3BB69-23CF-44E3-9099-C40C66FF867C}">
                  <a14:compatExt spid="_x0000_s12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Jeleniej Górze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33</xdr:row>
          <xdr:rowOff>38100</xdr:rowOff>
        </xdr:from>
        <xdr:to>
          <xdr:col>22</xdr:col>
          <xdr:colOff>57150</xdr:colOff>
          <xdr:row>34</xdr:row>
          <xdr:rowOff>38100</xdr:rowOff>
        </xdr:to>
        <xdr:sp macro="" textlink="">
          <xdr:nvSpPr>
            <xdr:cNvPr id="121680" name="BExH08J27VM3G8KL7AGGN6QBWQFX" hidden="1">
              <a:extLst>
                <a:ext uri="{63B3BB69-23CF-44E3-9099-C40C66FF867C}">
                  <a14:compatExt spid="_x0000_s12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Kaliszu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34</xdr:row>
          <xdr:rowOff>38100</xdr:rowOff>
        </xdr:from>
        <xdr:to>
          <xdr:col>22</xdr:col>
          <xdr:colOff>57150</xdr:colOff>
          <xdr:row>35</xdr:row>
          <xdr:rowOff>28575</xdr:rowOff>
        </xdr:to>
        <xdr:sp macro="" textlink="">
          <xdr:nvSpPr>
            <xdr:cNvPr id="121681" name="BEx3Q4C3DU7GGZN4VRYC89Z1ZNTZ" hidden="1">
              <a:extLst>
                <a:ext uri="{63B3BB69-23CF-44E3-9099-C40C66FF867C}">
                  <a14:compatExt spid="_x0000_s12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Katowicach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35</xdr:row>
          <xdr:rowOff>28575</xdr:rowOff>
        </xdr:from>
        <xdr:to>
          <xdr:col>22</xdr:col>
          <xdr:colOff>57150</xdr:colOff>
          <xdr:row>36</xdr:row>
          <xdr:rowOff>19050</xdr:rowOff>
        </xdr:to>
        <xdr:sp macro="" textlink="">
          <xdr:nvSpPr>
            <xdr:cNvPr id="121682" name="BEx7FH8QWV9VVN58839XTZCJI5NH" hidden="1">
              <a:extLst>
                <a:ext uri="{63B3BB69-23CF-44E3-9099-C40C66FF867C}">
                  <a14:compatExt spid="_x0000_s12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Kielcach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36</xdr:row>
          <xdr:rowOff>19050</xdr:rowOff>
        </xdr:from>
        <xdr:to>
          <xdr:col>22</xdr:col>
          <xdr:colOff>57150</xdr:colOff>
          <xdr:row>37</xdr:row>
          <xdr:rowOff>19050</xdr:rowOff>
        </xdr:to>
        <xdr:sp macro="" textlink="">
          <xdr:nvSpPr>
            <xdr:cNvPr id="121683" name="BExS2CIT89OY11NNFPEKEW3IFTDE" hidden="1">
              <a:extLst>
                <a:ext uri="{63B3BB69-23CF-44E3-9099-C40C66FF867C}">
                  <a14:compatExt spid="_x0000_s12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Koninie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37</xdr:row>
          <xdr:rowOff>19050</xdr:rowOff>
        </xdr:from>
        <xdr:to>
          <xdr:col>22</xdr:col>
          <xdr:colOff>57150</xdr:colOff>
          <xdr:row>38</xdr:row>
          <xdr:rowOff>9525</xdr:rowOff>
        </xdr:to>
        <xdr:sp macro="" textlink="">
          <xdr:nvSpPr>
            <xdr:cNvPr id="121684" name="BExQ34CU7ATTXTBE91UY43W60RCX" hidden="1">
              <a:extLst>
                <a:ext uri="{63B3BB69-23CF-44E3-9099-C40C66FF867C}">
                  <a14:compatExt spid="_x0000_s12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Koszalinie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38</xdr:row>
          <xdr:rowOff>9525</xdr:rowOff>
        </xdr:from>
        <xdr:to>
          <xdr:col>22</xdr:col>
          <xdr:colOff>57150</xdr:colOff>
          <xdr:row>39</xdr:row>
          <xdr:rowOff>0</xdr:rowOff>
        </xdr:to>
        <xdr:sp macro="" textlink="">
          <xdr:nvSpPr>
            <xdr:cNvPr id="121685" name="BExSENXDID5FYK6KUL8Y6F6IG0KF" hidden="1">
              <a:extLst>
                <a:ext uri="{63B3BB69-23CF-44E3-9099-C40C66FF867C}">
                  <a14:compatExt spid="_x0000_s12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Krakowie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39</xdr:row>
          <xdr:rowOff>0</xdr:rowOff>
        </xdr:from>
        <xdr:to>
          <xdr:col>22</xdr:col>
          <xdr:colOff>57150</xdr:colOff>
          <xdr:row>39</xdr:row>
          <xdr:rowOff>142875</xdr:rowOff>
        </xdr:to>
        <xdr:sp macro="" textlink="">
          <xdr:nvSpPr>
            <xdr:cNvPr id="121686" name="BEx3F8XFJXFLU5YEC6YKQFYS31ZX" hidden="1">
              <a:extLst>
                <a:ext uri="{63B3BB69-23CF-44E3-9099-C40C66FF867C}">
                  <a14:compatExt spid="_x0000_s12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Krośnie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39</xdr:row>
          <xdr:rowOff>142875</xdr:rowOff>
        </xdr:from>
        <xdr:to>
          <xdr:col>22</xdr:col>
          <xdr:colOff>57150</xdr:colOff>
          <xdr:row>40</xdr:row>
          <xdr:rowOff>133350</xdr:rowOff>
        </xdr:to>
        <xdr:sp macro="" textlink="">
          <xdr:nvSpPr>
            <xdr:cNvPr id="121687" name="BExOKFZU3TM5YEB700AUKD0455QW" hidden="1">
              <a:extLst>
                <a:ext uri="{63B3BB69-23CF-44E3-9099-C40C66FF867C}">
                  <a14:compatExt spid="_x0000_s12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Legnicy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40</xdr:row>
          <xdr:rowOff>133350</xdr:rowOff>
        </xdr:from>
        <xdr:to>
          <xdr:col>22</xdr:col>
          <xdr:colOff>57150</xdr:colOff>
          <xdr:row>41</xdr:row>
          <xdr:rowOff>133350</xdr:rowOff>
        </xdr:to>
        <xdr:sp macro="" textlink="">
          <xdr:nvSpPr>
            <xdr:cNvPr id="121688" name="BExRZQKCKVR2SRW1BLPXUSUJKHIM" hidden="1">
              <a:extLst>
                <a:ext uri="{63B3BB69-23CF-44E3-9099-C40C66FF867C}">
                  <a14:compatExt spid="_x0000_s12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Łodzi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41</xdr:row>
          <xdr:rowOff>133350</xdr:rowOff>
        </xdr:from>
        <xdr:to>
          <xdr:col>22</xdr:col>
          <xdr:colOff>57150</xdr:colOff>
          <xdr:row>42</xdr:row>
          <xdr:rowOff>123825</xdr:rowOff>
        </xdr:to>
        <xdr:sp macro="" textlink="">
          <xdr:nvSpPr>
            <xdr:cNvPr id="121689" name="BExIWS6SYIZ2RLIALOJ21YWZ2YX9" hidden="1">
              <a:extLst>
                <a:ext uri="{63B3BB69-23CF-44E3-9099-C40C66FF867C}">
                  <a14:compatExt spid="_x0000_s12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Łomży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42</xdr:row>
          <xdr:rowOff>123825</xdr:rowOff>
        </xdr:from>
        <xdr:to>
          <xdr:col>22</xdr:col>
          <xdr:colOff>57150</xdr:colOff>
          <xdr:row>43</xdr:row>
          <xdr:rowOff>114300</xdr:rowOff>
        </xdr:to>
        <xdr:sp macro="" textlink="">
          <xdr:nvSpPr>
            <xdr:cNvPr id="121690" name="BExH02ZEW3U4NZDKOIJYYSLI5L9Q" hidden="1">
              <a:extLst>
                <a:ext uri="{63B3BB69-23CF-44E3-9099-C40C66FF867C}">
                  <a14:compatExt spid="_x0000_s12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Nowym Sączu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43</xdr:row>
          <xdr:rowOff>114300</xdr:rowOff>
        </xdr:from>
        <xdr:to>
          <xdr:col>22</xdr:col>
          <xdr:colOff>57150</xdr:colOff>
          <xdr:row>44</xdr:row>
          <xdr:rowOff>114300</xdr:rowOff>
        </xdr:to>
        <xdr:sp macro="" textlink="">
          <xdr:nvSpPr>
            <xdr:cNvPr id="121691" name="BEx3EH203O3EA01CA7F9GUIGX1YW" hidden="1">
              <a:extLst>
                <a:ext uri="{63B3BB69-23CF-44E3-9099-C40C66FF867C}">
                  <a14:compatExt spid="_x0000_s12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Olsztynie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44</xdr:row>
          <xdr:rowOff>114300</xdr:rowOff>
        </xdr:from>
        <xdr:to>
          <xdr:col>22</xdr:col>
          <xdr:colOff>57150</xdr:colOff>
          <xdr:row>45</xdr:row>
          <xdr:rowOff>104775</xdr:rowOff>
        </xdr:to>
        <xdr:sp macro="" textlink="">
          <xdr:nvSpPr>
            <xdr:cNvPr id="121692" name="BExH4W7NL18UF6RT4L8RTNCCXTMR" hidden="1">
              <a:extLst>
                <a:ext uri="{63B3BB69-23CF-44E3-9099-C40C66FF867C}">
                  <a14:compatExt spid="_x0000_s12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Opolu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45</xdr:row>
          <xdr:rowOff>104775</xdr:rowOff>
        </xdr:from>
        <xdr:to>
          <xdr:col>22</xdr:col>
          <xdr:colOff>57150</xdr:colOff>
          <xdr:row>46</xdr:row>
          <xdr:rowOff>95250</xdr:rowOff>
        </xdr:to>
        <xdr:sp macro="" textlink="">
          <xdr:nvSpPr>
            <xdr:cNvPr id="121693" name="BExKSPTLJJDMZEUAJ9LQGVG89J22" hidden="1">
              <a:extLst>
                <a:ext uri="{63B3BB69-23CF-44E3-9099-C40C66FF867C}">
                  <a14:compatExt spid="_x0000_s12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Ostrołęce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46</xdr:row>
          <xdr:rowOff>95250</xdr:rowOff>
        </xdr:from>
        <xdr:to>
          <xdr:col>22</xdr:col>
          <xdr:colOff>57150</xdr:colOff>
          <xdr:row>47</xdr:row>
          <xdr:rowOff>85725</xdr:rowOff>
        </xdr:to>
        <xdr:sp macro="" textlink="">
          <xdr:nvSpPr>
            <xdr:cNvPr id="121694" name="BExQG6FT1VS266K9ZPJC0Y1V595S" hidden="1">
              <a:extLst>
                <a:ext uri="{63B3BB69-23CF-44E3-9099-C40C66FF867C}">
                  <a14:compatExt spid="_x0000_s12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Piotrkowie Tryb.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47</xdr:row>
          <xdr:rowOff>85725</xdr:rowOff>
        </xdr:from>
        <xdr:to>
          <xdr:col>22</xdr:col>
          <xdr:colOff>57150</xdr:colOff>
          <xdr:row>48</xdr:row>
          <xdr:rowOff>85725</xdr:rowOff>
        </xdr:to>
        <xdr:sp macro="" textlink="">
          <xdr:nvSpPr>
            <xdr:cNvPr id="121695" name="BEx3PSNAC4X7V0QA18IF73KAL0LH" hidden="1">
              <a:extLst>
                <a:ext uri="{63B3BB69-23CF-44E3-9099-C40C66FF867C}">
                  <a14:compatExt spid="_x0000_s12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Płocku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48</xdr:row>
          <xdr:rowOff>85725</xdr:rowOff>
        </xdr:from>
        <xdr:to>
          <xdr:col>22</xdr:col>
          <xdr:colOff>57150</xdr:colOff>
          <xdr:row>49</xdr:row>
          <xdr:rowOff>76200</xdr:rowOff>
        </xdr:to>
        <xdr:sp macro="" textlink="">
          <xdr:nvSpPr>
            <xdr:cNvPr id="121696" name="BExU3S3VVLNUR8NHCKZIXJ06M6L9" hidden="1">
              <a:extLst>
                <a:ext uri="{63B3BB69-23CF-44E3-9099-C40C66FF867C}">
                  <a14:compatExt spid="_x0000_s12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Poznaniu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49</xdr:row>
          <xdr:rowOff>76200</xdr:rowOff>
        </xdr:from>
        <xdr:to>
          <xdr:col>22</xdr:col>
          <xdr:colOff>57150</xdr:colOff>
          <xdr:row>50</xdr:row>
          <xdr:rowOff>66675</xdr:rowOff>
        </xdr:to>
        <xdr:sp macro="" textlink="">
          <xdr:nvSpPr>
            <xdr:cNvPr id="121697" name="BExF6ULLMCN3GYPUQE0JK5ML65TV" hidden="1">
              <a:extLst>
                <a:ext uri="{63B3BB69-23CF-44E3-9099-C40C66FF867C}">
                  <a14:compatExt spid="_x0000_s12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Przemyślu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50</xdr:row>
          <xdr:rowOff>66675</xdr:rowOff>
        </xdr:from>
        <xdr:to>
          <xdr:col>22</xdr:col>
          <xdr:colOff>57150</xdr:colOff>
          <xdr:row>51</xdr:row>
          <xdr:rowOff>66675</xdr:rowOff>
        </xdr:to>
        <xdr:sp macro="" textlink="">
          <xdr:nvSpPr>
            <xdr:cNvPr id="121698" name="BEx93FRJ60SW78KYIJ9ZQKZFG08D" hidden="1">
              <a:extLst>
                <a:ext uri="{63B3BB69-23CF-44E3-9099-C40C66FF867C}">
                  <a14:compatExt spid="_x0000_s12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Radomiu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51</xdr:row>
          <xdr:rowOff>66675</xdr:rowOff>
        </xdr:from>
        <xdr:to>
          <xdr:col>22</xdr:col>
          <xdr:colOff>57150</xdr:colOff>
          <xdr:row>52</xdr:row>
          <xdr:rowOff>57150</xdr:rowOff>
        </xdr:to>
        <xdr:sp macro="" textlink="">
          <xdr:nvSpPr>
            <xdr:cNvPr id="121699" name="BEx77LFG8P6OO7S22OPYLBSDJLJW" hidden="1">
              <a:extLst>
                <a:ext uri="{63B3BB69-23CF-44E3-9099-C40C66FF867C}">
                  <a14:compatExt spid="_x0000_s12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Rzeszowie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52</xdr:row>
          <xdr:rowOff>57150</xdr:rowOff>
        </xdr:from>
        <xdr:to>
          <xdr:col>22</xdr:col>
          <xdr:colOff>57150</xdr:colOff>
          <xdr:row>53</xdr:row>
          <xdr:rowOff>47625</xdr:rowOff>
        </xdr:to>
        <xdr:sp macro="" textlink="">
          <xdr:nvSpPr>
            <xdr:cNvPr id="121700" name="BExMDTEB9AM4F78KSO6E68B5GLB2" hidden="1">
              <a:extLst>
                <a:ext uri="{63B3BB69-23CF-44E3-9099-C40C66FF867C}">
                  <a14:compatExt spid="_x0000_s12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Siedlcach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53</xdr:row>
          <xdr:rowOff>47625</xdr:rowOff>
        </xdr:from>
        <xdr:to>
          <xdr:col>22</xdr:col>
          <xdr:colOff>57150</xdr:colOff>
          <xdr:row>54</xdr:row>
          <xdr:rowOff>38100</xdr:rowOff>
        </xdr:to>
        <xdr:sp macro="" textlink="">
          <xdr:nvSpPr>
            <xdr:cNvPr id="121701" name="BExVXG81EMEK7K38NJ08M75NHEXA" hidden="1">
              <a:extLst>
                <a:ext uri="{63B3BB69-23CF-44E3-9099-C40C66FF867C}">
                  <a14:compatExt spid="_x0000_s12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Sieradzu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54</xdr:row>
          <xdr:rowOff>38100</xdr:rowOff>
        </xdr:from>
        <xdr:to>
          <xdr:col>22</xdr:col>
          <xdr:colOff>57150</xdr:colOff>
          <xdr:row>55</xdr:row>
          <xdr:rowOff>38100</xdr:rowOff>
        </xdr:to>
        <xdr:sp macro="" textlink="">
          <xdr:nvSpPr>
            <xdr:cNvPr id="121702" name="BExETDJA9LUSBBKWTRZJ6SM2D7BN" hidden="1">
              <a:extLst>
                <a:ext uri="{63B3BB69-23CF-44E3-9099-C40C66FF867C}">
                  <a14:compatExt spid="_x0000_s12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Słupsku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55</xdr:row>
          <xdr:rowOff>38100</xdr:rowOff>
        </xdr:from>
        <xdr:to>
          <xdr:col>22</xdr:col>
          <xdr:colOff>57150</xdr:colOff>
          <xdr:row>56</xdr:row>
          <xdr:rowOff>28575</xdr:rowOff>
        </xdr:to>
        <xdr:sp macro="" textlink="">
          <xdr:nvSpPr>
            <xdr:cNvPr id="121703" name="BExVRLJ85ZQ98YWOHLNKWX5NMUWB" hidden="1">
              <a:extLst>
                <a:ext uri="{63B3BB69-23CF-44E3-9099-C40C66FF867C}">
                  <a14:compatExt spid="_x0000_s12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Suwałkach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56</xdr:row>
          <xdr:rowOff>28575</xdr:rowOff>
        </xdr:from>
        <xdr:to>
          <xdr:col>22</xdr:col>
          <xdr:colOff>57150</xdr:colOff>
          <xdr:row>57</xdr:row>
          <xdr:rowOff>19050</xdr:rowOff>
        </xdr:to>
        <xdr:sp macro="" textlink="">
          <xdr:nvSpPr>
            <xdr:cNvPr id="121704" name="BEx1TTYNIE7UDKTT0CU82SHZTACF" hidden="1">
              <a:extLst>
                <a:ext uri="{63B3BB69-23CF-44E3-9099-C40C66FF867C}">
                  <a14:compatExt spid="_x0000_s12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Świdnicy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57</xdr:row>
          <xdr:rowOff>19050</xdr:rowOff>
        </xdr:from>
        <xdr:to>
          <xdr:col>22</xdr:col>
          <xdr:colOff>57150</xdr:colOff>
          <xdr:row>58</xdr:row>
          <xdr:rowOff>19050</xdr:rowOff>
        </xdr:to>
        <xdr:sp macro="" textlink="">
          <xdr:nvSpPr>
            <xdr:cNvPr id="121705" name="BExH3V1QPR5CPI7I44P3O2B086WJ" hidden="1">
              <a:extLst>
                <a:ext uri="{63B3BB69-23CF-44E3-9099-C40C66FF867C}">
                  <a14:compatExt spid="_x0000_s12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Szczecinie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58</xdr:row>
          <xdr:rowOff>19050</xdr:rowOff>
        </xdr:from>
        <xdr:to>
          <xdr:col>22</xdr:col>
          <xdr:colOff>57150</xdr:colOff>
          <xdr:row>59</xdr:row>
          <xdr:rowOff>9525</xdr:rowOff>
        </xdr:to>
        <xdr:sp macro="" textlink="">
          <xdr:nvSpPr>
            <xdr:cNvPr id="121706" name="BExKLG1D8BTQBBBE5ICXYN61RINR" hidden="1">
              <a:extLst>
                <a:ext uri="{63B3BB69-23CF-44E3-9099-C40C66FF867C}">
                  <a14:compatExt spid="_x0000_s12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Tarnobrzegu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59</xdr:row>
          <xdr:rowOff>9525</xdr:rowOff>
        </xdr:from>
        <xdr:to>
          <xdr:col>22</xdr:col>
          <xdr:colOff>57150</xdr:colOff>
          <xdr:row>60</xdr:row>
          <xdr:rowOff>0</xdr:rowOff>
        </xdr:to>
        <xdr:sp macro="" textlink="">
          <xdr:nvSpPr>
            <xdr:cNvPr id="121707" name="BExONGHI6RMG00R2YFXX6I1BGLOP" hidden="1">
              <a:extLst>
                <a:ext uri="{63B3BB69-23CF-44E3-9099-C40C66FF867C}">
                  <a14:compatExt spid="_x0000_s12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Tarnowie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60</xdr:row>
          <xdr:rowOff>0</xdr:rowOff>
        </xdr:from>
        <xdr:to>
          <xdr:col>22</xdr:col>
          <xdr:colOff>57150</xdr:colOff>
          <xdr:row>60</xdr:row>
          <xdr:rowOff>142875</xdr:rowOff>
        </xdr:to>
        <xdr:sp macro="" textlink="">
          <xdr:nvSpPr>
            <xdr:cNvPr id="121708" name="BExZQDPBXPOO1Q6A2H5TM7XQYIGZ" hidden="1">
              <a:extLst>
                <a:ext uri="{63B3BB69-23CF-44E3-9099-C40C66FF867C}">
                  <a14:compatExt spid="_x0000_s12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Toruniu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60</xdr:row>
          <xdr:rowOff>142875</xdr:rowOff>
        </xdr:from>
        <xdr:to>
          <xdr:col>22</xdr:col>
          <xdr:colOff>57150</xdr:colOff>
          <xdr:row>61</xdr:row>
          <xdr:rowOff>133350</xdr:rowOff>
        </xdr:to>
        <xdr:sp macro="" textlink="">
          <xdr:nvSpPr>
            <xdr:cNvPr id="121709" name="BExMRDGJR5IVOG3PHCEC2SX4WFUX" hidden="1">
              <a:extLst>
                <a:ext uri="{63B3BB69-23CF-44E3-9099-C40C66FF867C}">
                  <a14:compatExt spid="_x0000_s12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Warszawie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61</xdr:row>
          <xdr:rowOff>133350</xdr:rowOff>
        </xdr:from>
        <xdr:to>
          <xdr:col>22</xdr:col>
          <xdr:colOff>57150</xdr:colOff>
          <xdr:row>62</xdr:row>
          <xdr:rowOff>133350</xdr:rowOff>
        </xdr:to>
        <xdr:sp macro="" textlink="">
          <xdr:nvSpPr>
            <xdr:cNvPr id="121710" name="BExUC0IE9QKEYU6MAUA2KCA6NZD2" hidden="1">
              <a:extLst>
                <a:ext uri="{63B3BB69-23CF-44E3-9099-C40C66FF867C}">
                  <a14:compatExt spid="_x0000_s12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Zamościu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62</xdr:row>
          <xdr:rowOff>133350</xdr:rowOff>
        </xdr:from>
        <xdr:to>
          <xdr:col>22</xdr:col>
          <xdr:colOff>57150</xdr:colOff>
          <xdr:row>63</xdr:row>
          <xdr:rowOff>123825</xdr:rowOff>
        </xdr:to>
        <xdr:sp macro="" textlink="">
          <xdr:nvSpPr>
            <xdr:cNvPr id="121711" name="BExF1IHSCIM2I8NZKNSM5LWQQ3VC" hidden="1">
              <a:extLst>
                <a:ext uri="{63B3BB69-23CF-44E3-9099-C40C66FF867C}">
                  <a14:compatExt spid="_x0000_s12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 Zielonej Górze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63</xdr:row>
          <xdr:rowOff>123825</xdr:rowOff>
        </xdr:from>
        <xdr:to>
          <xdr:col>22</xdr:col>
          <xdr:colOff>57150</xdr:colOff>
          <xdr:row>64</xdr:row>
          <xdr:rowOff>114300</xdr:rowOff>
        </xdr:to>
        <xdr:sp macro="" textlink="">
          <xdr:nvSpPr>
            <xdr:cNvPr id="121712" name="BExKOMYY4ZVO8JG3X0OVZ3WK2SDB" hidden="1">
              <a:extLst>
                <a:ext uri="{63B3BB69-23CF-44E3-9099-C40C66FF867C}">
                  <a14:compatExt spid="_x0000_s12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 Lublinie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64</xdr:row>
          <xdr:rowOff>114300</xdr:rowOff>
        </xdr:from>
        <xdr:to>
          <xdr:col>22</xdr:col>
          <xdr:colOff>57150</xdr:colOff>
          <xdr:row>65</xdr:row>
          <xdr:rowOff>114300</xdr:rowOff>
        </xdr:to>
        <xdr:sp macro="" textlink="">
          <xdr:nvSpPr>
            <xdr:cNvPr id="121713" name="BExEWGKRGTSOCSULR9H6EEH7TYQP" hidden="1">
              <a:extLst>
                <a:ext uri="{63B3BB69-23CF-44E3-9099-C40C66FF867C}">
                  <a14:compatExt spid="_x0000_s12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 Ostrołęce (przed zmianą org.)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65</xdr:row>
          <xdr:rowOff>114300</xdr:rowOff>
        </xdr:from>
        <xdr:to>
          <xdr:col>22</xdr:col>
          <xdr:colOff>57150</xdr:colOff>
          <xdr:row>66</xdr:row>
          <xdr:rowOff>104775</xdr:rowOff>
        </xdr:to>
        <xdr:sp macro="" textlink="">
          <xdr:nvSpPr>
            <xdr:cNvPr id="121714" name="BExKJ5BF913CJZ8O9H2I3VFA7LS0" hidden="1">
              <a:extLst>
                <a:ext uri="{63B3BB69-23CF-44E3-9099-C40C66FF867C}">
                  <a14:compatExt spid="_x0000_s12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 Płocku (przed zmianą org.)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66</xdr:row>
          <xdr:rowOff>104775</xdr:rowOff>
        </xdr:from>
        <xdr:to>
          <xdr:col>22</xdr:col>
          <xdr:colOff>57150</xdr:colOff>
          <xdr:row>67</xdr:row>
          <xdr:rowOff>95250</xdr:rowOff>
        </xdr:to>
        <xdr:sp macro="" textlink="">
          <xdr:nvSpPr>
            <xdr:cNvPr id="121715" name="BExW8YEO7W4XXP5E927QV1A9O1Y7" hidden="1">
              <a:extLst>
                <a:ext uri="{63B3BB69-23CF-44E3-9099-C40C66FF867C}">
                  <a14:compatExt spid="_x0000_s12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Warszawa-Praga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67</xdr:row>
          <xdr:rowOff>95250</xdr:rowOff>
        </xdr:from>
        <xdr:to>
          <xdr:col>22</xdr:col>
          <xdr:colOff>57150</xdr:colOff>
          <xdr:row>68</xdr:row>
          <xdr:rowOff>85725</xdr:rowOff>
        </xdr:to>
        <xdr:sp macro="" textlink="">
          <xdr:nvSpPr>
            <xdr:cNvPr id="121716" name="BExGO2D8GO3C8K95TN5PI6U6QVNX" hidden="1">
              <a:extLst>
                <a:ext uri="{63B3BB69-23CF-44E3-9099-C40C66FF867C}">
                  <a14:compatExt spid="_x0000_s12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we Włocławku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68</xdr:row>
          <xdr:rowOff>85725</xdr:rowOff>
        </xdr:from>
        <xdr:to>
          <xdr:col>22</xdr:col>
          <xdr:colOff>57150</xdr:colOff>
          <xdr:row>69</xdr:row>
          <xdr:rowOff>85725</xdr:rowOff>
        </xdr:to>
        <xdr:sp macro="" textlink="">
          <xdr:nvSpPr>
            <xdr:cNvPr id="121717" name="BExGOD06QNF4ZV1AWBJQQDD4XHT1" hidden="1">
              <a:extLst>
                <a:ext uri="{63B3BB69-23CF-44E3-9099-C40C66FF867C}">
                  <a14:compatExt spid="_x0000_s12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 we Wrocławiu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57150</xdr:colOff>
          <xdr:row>69</xdr:row>
          <xdr:rowOff>85725</xdr:rowOff>
        </xdr:from>
        <xdr:to>
          <xdr:col>21</xdr:col>
          <xdr:colOff>742950</xdr:colOff>
          <xdr:row>70</xdr:row>
          <xdr:rowOff>76200</xdr:rowOff>
        </xdr:to>
        <xdr:sp macro="" textlink="">
          <xdr:nvSpPr>
            <xdr:cNvPr id="121718" name="BExZYLYCRWO4AR112R88X5EM7WWL" hidden="1">
              <a:extLst>
                <a:ext uri="{63B3BB69-23CF-44E3-9099-C40C66FF867C}">
                  <a14:compatExt spid="_x0000_s12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Wysłanie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742950</xdr:colOff>
          <xdr:row>69</xdr:row>
          <xdr:rowOff>85725</xdr:rowOff>
        </xdr:from>
        <xdr:to>
          <xdr:col>22</xdr:col>
          <xdr:colOff>66675</xdr:colOff>
          <xdr:row>70</xdr:row>
          <xdr:rowOff>76200</xdr:rowOff>
        </xdr:to>
        <xdr:sp macro="" textlink="">
          <xdr:nvSpPr>
            <xdr:cNvPr id="121719" name="BEx793Z0GNP2EP5A0RONO7C041JS" hidden="1">
              <a:extLst>
                <a:ext uri="{63B3BB69-23CF-44E3-9099-C40C66FF867C}">
                  <a14:compatExt spid="_x0000_s12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Opróżn.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32</xdr:col>
      <xdr:colOff>11433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4</xdr:col>
      <xdr:colOff>11430</xdr:colOff>
      <xdr:row>14</xdr:row>
      <xdr:rowOff>11430</xdr:rowOff>
    </xdr:from>
    <xdr:to>
      <xdr:col>4</xdr:col>
      <xdr:colOff>145574</xdr:colOff>
      <xdr:row>15</xdr:row>
      <xdr:rowOff>272</xdr:rowOff>
    </xdr:to>
    <xdr:pic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14</xdr:row>
      <xdr:rowOff>11430</xdr:rowOff>
    </xdr:from>
    <xdr:to>
      <xdr:col>4</xdr:col>
      <xdr:colOff>318135</xdr:colOff>
      <xdr:row>15</xdr:row>
      <xdr:rowOff>272</xdr:rowOff>
    </xdr:to>
    <xdr:pic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14</xdr:row>
      <xdr:rowOff>11430</xdr:rowOff>
    </xdr:from>
    <xdr:ext cx="125760" cy="132670"/>
    <xdr:pic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15</xdr:row>
      <xdr:rowOff>30480</xdr:rowOff>
    </xdr:from>
    <xdr:to>
      <xdr:col>4</xdr:col>
      <xdr:colOff>145574</xdr:colOff>
      <xdr:row>16</xdr:row>
      <xdr:rowOff>9914</xdr:rowOff>
    </xdr:to>
    <xdr:pic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15</xdr:row>
      <xdr:rowOff>30480</xdr:rowOff>
    </xdr:from>
    <xdr:to>
      <xdr:col>4</xdr:col>
      <xdr:colOff>318135</xdr:colOff>
      <xdr:row>16</xdr:row>
      <xdr:rowOff>9914</xdr:rowOff>
    </xdr:to>
    <xdr:pic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15</xdr:row>
      <xdr:rowOff>30480</xdr:rowOff>
    </xdr:from>
    <xdr:ext cx="125760" cy="132670"/>
    <xdr:pic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16</xdr:row>
      <xdr:rowOff>30480</xdr:rowOff>
    </xdr:from>
    <xdr:to>
      <xdr:col>4</xdr:col>
      <xdr:colOff>145574</xdr:colOff>
      <xdr:row>17</xdr:row>
      <xdr:rowOff>9914</xdr:rowOff>
    </xdr:to>
    <xdr:pic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16</xdr:row>
      <xdr:rowOff>30480</xdr:rowOff>
    </xdr:from>
    <xdr:to>
      <xdr:col>4</xdr:col>
      <xdr:colOff>318135</xdr:colOff>
      <xdr:row>17</xdr:row>
      <xdr:rowOff>9914</xdr:rowOff>
    </xdr:to>
    <xdr:pic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16</xdr:row>
      <xdr:rowOff>30480</xdr:rowOff>
    </xdr:from>
    <xdr:ext cx="125760" cy="132670"/>
    <xdr:pic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17</xdr:row>
      <xdr:rowOff>30480</xdr:rowOff>
    </xdr:from>
    <xdr:to>
      <xdr:col>4</xdr:col>
      <xdr:colOff>145574</xdr:colOff>
      <xdr:row>18</xdr:row>
      <xdr:rowOff>9914</xdr:rowOff>
    </xdr:to>
    <xdr:pic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17</xdr:row>
      <xdr:rowOff>30480</xdr:rowOff>
    </xdr:from>
    <xdr:to>
      <xdr:col>4</xdr:col>
      <xdr:colOff>318135</xdr:colOff>
      <xdr:row>18</xdr:row>
      <xdr:rowOff>9914</xdr:rowOff>
    </xdr:to>
    <xdr:pic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17</xdr:row>
      <xdr:rowOff>30480</xdr:rowOff>
    </xdr:from>
    <xdr:ext cx="125760" cy="132670"/>
    <xdr:pic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18</xdr:row>
      <xdr:rowOff>11430</xdr:rowOff>
    </xdr:from>
    <xdr:to>
      <xdr:col>4</xdr:col>
      <xdr:colOff>145574</xdr:colOff>
      <xdr:row>19</xdr:row>
      <xdr:rowOff>272</xdr:rowOff>
    </xdr:to>
    <xdr:pic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18</xdr:row>
      <xdr:rowOff>11430</xdr:rowOff>
    </xdr:from>
    <xdr:to>
      <xdr:col>4</xdr:col>
      <xdr:colOff>318135</xdr:colOff>
      <xdr:row>19</xdr:row>
      <xdr:rowOff>272</xdr:rowOff>
    </xdr:to>
    <xdr:pic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18</xdr:row>
      <xdr:rowOff>11430</xdr:rowOff>
    </xdr:from>
    <xdr:ext cx="125760" cy="132670"/>
    <xdr:pic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19</xdr:row>
      <xdr:rowOff>11430</xdr:rowOff>
    </xdr:from>
    <xdr:to>
      <xdr:col>4</xdr:col>
      <xdr:colOff>145574</xdr:colOff>
      <xdr:row>20</xdr:row>
      <xdr:rowOff>272</xdr:rowOff>
    </xdr:to>
    <xdr:pic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19</xdr:row>
      <xdr:rowOff>11430</xdr:rowOff>
    </xdr:from>
    <xdr:to>
      <xdr:col>4</xdr:col>
      <xdr:colOff>318135</xdr:colOff>
      <xdr:row>20</xdr:row>
      <xdr:rowOff>272</xdr:rowOff>
    </xdr:to>
    <xdr:pic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19</xdr:row>
      <xdr:rowOff>11430</xdr:rowOff>
    </xdr:from>
    <xdr:ext cx="125760" cy="132670"/>
    <xdr:pic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20</xdr:row>
      <xdr:rowOff>30480</xdr:rowOff>
    </xdr:from>
    <xdr:to>
      <xdr:col>4</xdr:col>
      <xdr:colOff>145574</xdr:colOff>
      <xdr:row>21</xdr:row>
      <xdr:rowOff>9914</xdr:rowOff>
    </xdr:to>
    <xdr:pic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20</xdr:row>
      <xdr:rowOff>30480</xdr:rowOff>
    </xdr:from>
    <xdr:to>
      <xdr:col>4</xdr:col>
      <xdr:colOff>318135</xdr:colOff>
      <xdr:row>21</xdr:row>
      <xdr:rowOff>9914</xdr:rowOff>
    </xdr:to>
    <xdr:pic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20</xdr:row>
      <xdr:rowOff>30480</xdr:rowOff>
    </xdr:from>
    <xdr:ext cx="125760" cy="132670"/>
    <xdr:pic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21</xdr:row>
      <xdr:rowOff>30480</xdr:rowOff>
    </xdr:from>
    <xdr:to>
      <xdr:col>4</xdr:col>
      <xdr:colOff>145574</xdr:colOff>
      <xdr:row>22</xdr:row>
      <xdr:rowOff>9914</xdr:rowOff>
    </xdr:to>
    <xdr:pic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21</xdr:row>
      <xdr:rowOff>30480</xdr:rowOff>
    </xdr:from>
    <xdr:to>
      <xdr:col>4</xdr:col>
      <xdr:colOff>318135</xdr:colOff>
      <xdr:row>22</xdr:row>
      <xdr:rowOff>9914</xdr:rowOff>
    </xdr:to>
    <xdr:pic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21</xdr:row>
      <xdr:rowOff>30480</xdr:rowOff>
    </xdr:from>
    <xdr:ext cx="125760" cy="132670"/>
    <xdr:pic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22</xdr:row>
      <xdr:rowOff>11430</xdr:rowOff>
    </xdr:from>
    <xdr:to>
      <xdr:col>4</xdr:col>
      <xdr:colOff>145574</xdr:colOff>
      <xdr:row>23</xdr:row>
      <xdr:rowOff>272</xdr:rowOff>
    </xdr:to>
    <xdr:pic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22</xdr:row>
      <xdr:rowOff>11430</xdr:rowOff>
    </xdr:from>
    <xdr:to>
      <xdr:col>4</xdr:col>
      <xdr:colOff>318135</xdr:colOff>
      <xdr:row>23</xdr:row>
      <xdr:rowOff>272</xdr:rowOff>
    </xdr:to>
    <xdr:pic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22</xdr:row>
      <xdr:rowOff>11430</xdr:rowOff>
    </xdr:from>
    <xdr:ext cx="125760" cy="132670"/>
    <xdr:pic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23</xdr:row>
      <xdr:rowOff>30480</xdr:rowOff>
    </xdr:from>
    <xdr:to>
      <xdr:col>4</xdr:col>
      <xdr:colOff>145574</xdr:colOff>
      <xdr:row>24</xdr:row>
      <xdr:rowOff>9914</xdr:rowOff>
    </xdr:to>
    <xdr:pic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23</xdr:row>
      <xdr:rowOff>30480</xdr:rowOff>
    </xdr:from>
    <xdr:to>
      <xdr:col>4</xdr:col>
      <xdr:colOff>318135</xdr:colOff>
      <xdr:row>24</xdr:row>
      <xdr:rowOff>9914</xdr:rowOff>
    </xdr:to>
    <xdr:pic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23</xdr:row>
      <xdr:rowOff>30480</xdr:rowOff>
    </xdr:from>
    <xdr:ext cx="125760" cy="132670"/>
    <xdr:pic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23</xdr:row>
      <xdr:rowOff>30480</xdr:rowOff>
    </xdr:from>
    <xdr:ext cx="125760" cy="132670"/>
    <xdr:pic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24</xdr:row>
      <xdr:rowOff>30480</xdr:rowOff>
    </xdr:from>
    <xdr:to>
      <xdr:col>4</xdr:col>
      <xdr:colOff>145574</xdr:colOff>
      <xdr:row>25</xdr:row>
      <xdr:rowOff>9914</xdr:rowOff>
    </xdr:to>
    <xdr:pic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24</xdr:row>
      <xdr:rowOff>30480</xdr:rowOff>
    </xdr:from>
    <xdr:to>
      <xdr:col>4</xdr:col>
      <xdr:colOff>318135</xdr:colOff>
      <xdr:row>25</xdr:row>
      <xdr:rowOff>9914</xdr:rowOff>
    </xdr:to>
    <xdr:pic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24</xdr:row>
      <xdr:rowOff>30480</xdr:rowOff>
    </xdr:from>
    <xdr:ext cx="125760" cy="132670"/>
    <xdr:pic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25</xdr:row>
      <xdr:rowOff>30480</xdr:rowOff>
    </xdr:from>
    <xdr:to>
      <xdr:col>4</xdr:col>
      <xdr:colOff>145574</xdr:colOff>
      <xdr:row>26</xdr:row>
      <xdr:rowOff>9914</xdr:rowOff>
    </xdr:to>
    <xdr:pic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25</xdr:row>
      <xdr:rowOff>30480</xdr:rowOff>
    </xdr:from>
    <xdr:to>
      <xdr:col>4</xdr:col>
      <xdr:colOff>318135</xdr:colOff>
      <xdr:row>26</xdr:row>
      <xdr:rowOff>9914</xdr:rowOff>
    </xdr:to>
    <xdr:pic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25</xdr:row>
      <xdr:rowOff>30480</xdr:rowOff>
    </xdr:from>
    <xdr:ext cx="125760" cy="132670"/>
    <xdr:pic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26</xdr:row>
      <xdr:rowOff>11430</xdr:rowOff>
    </xdr:from>
    <xdr:to>
      <xdr:col>4</xdr:col>
      <xdr:colOff>145574</xdr:colOff>
      <xdr:row>27</xdr:row>
      <xdr:rowOff>272</xdr:rowOff>
    </xdr:to>
    <xdr:pic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26</xdr:row>
      <xdr:rowOff>11430</xdr:rowOff>
    </xdr:from>
    <xdr:to>
      <xdr:col>4</xdr:col>
      <xdr:colOff>318135</xdr:colOff>
      <xdr:row>27</xdr:row>
      <xdr:rowOff>272</xdr:rowOff>
    </xdr:to>
    <xdr:pic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26</xdr:row>
      <xdr:rowOff>11430</xdr:rowOff>
    </xdr:from>
    <xdr:ext cx="125760" cy="132670"/>
    <xdr:pic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26</xdr:row>
      <xdr:rowOff>11430</xdr:rowOff>
    </xdr:from>
    <xdr:ext cx="125760" cy="132670"/>
    <xdr:pic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27</xdr:row>
      <xdr:rowOff>11430</xdr:rowOff>
    </xdr:from>
    <xdr:to>
      <xdr:col>4</xdr:col>
      <xdr:colOff>145574</xdr:colOff>
      <xdr:row>28</xdr:row>
      <xdr:rowOff>272</xdr:rowOff>
    </xdr:to>
    <xdr:pic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27</xdr:row>
      <xdr:rowOff>11430</xdr:rowOff>
    </xdr:from>
    <xdr:to>
      <xdr:col>4</xdr:col>
      <xdr:colOff>318135</xdr:colOff>
      <xdr:row>28</xdr:row>
      <xdr:rowOff>272</xdr:rowOff>
    </xdr:to>
    <xdr:pic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27</xdr:row>
      <xdr:rowOff>11430</xdr:rowOff>
    </xdr:from>
    <xdr:ext cx="125760" cy="132670"/>
    <xdr:pic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28</xdr:row>
      <xdr:rowOff>30480</xdr:rowOff>
    </xdr:from>
    <xdr:to>
      <xdr:col>4</xdr:col>
      <xdr:colOff>145574</xdr:colOff>
      <xdr:row>29</xdr:row>
      <xdr:rowOff>9914</xdr:rowOff>
    </xdr:to>
    <xdr:pic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28</xdr:row>
      <xdr:rowOff>30480</xdr:rowOff>
    </xdr:from>
    <xdr:to>
      <xdr:col>4</xdr:col>
      <xdr:colOff>318135</xdr:colOff>
      <xdr:row>29</xdr:row>
      <xdr:rowOff>9914</xdr:rowOff>
    </xdr:to>
    <xdr:pic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28</xdr:row>
      <xdr:rowOff>30480</xdr:rowOff>
    </xdr:from>
    <xdr:ext cx="125760" cy="132670"/>
    <xdr:pic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38100</xdr:colOff>
      <xdr:row>0</xdr:row>
      <xdr:rowOff>22860</xdr:rowOff>
    </xdr:from>
    <xdr:to>
      <xdr:col>14</xdr:col>
      <xdr:colOff>108590</xdr:colOff>
      <xdr:row>1</xdr:row>
      <xdr:rowOff>76200</xdr:rowOff>
    </xdr:to>
    <xdr:sp macro="" textlink="">
      <xdr:nvSpPr>
        <xdr:cNvPr id="49512" name="TextQueryTitle"/>
        <xdr:cNvSpPr txBox="1">
          <a:spLocks noChangeArrowheads="1"/>
        </xdr:cNvSpPr>
      </xdr:nvSpPr>
      <xdr:spPr bwMode="auto">
        <a:xfrm>
          <a:off x="746760" y="22860"/>
          <a:ext cx="635508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pl-PL"/>
            <a:t>ST_XIV Ewid. spr. z wyk. S w SO [20134]</a:t>
          </a:r>
        </a:p>
      </xdr:txBody>
    </xdr:sp>
    <xdr:clientData/>
  </xdr:twoCellAnchor>
  <xdr:twoCellAnchor editAs="absolute">
    <xdr:from>
      <xdr:col>4</xdr:col>
      <xdr:colOff>133350</xdr:colOff>
      <xdr:row>2</xdr:row>
      <xdr:rowOff>38100</xdr:rowOff>
    </xdr:from>
    <xdr:to>
      <xdr:col>5</xdr:col>
      <xdr:colOff>57150</xdr:colOff>
      <xdr:row>2</xdr:row>
      <xdr:rowOff>190500</xdr:rowOff>
    </xdr:to>
    <xdr:pic macro="[0]!Sheet3.Table_click">
      <xdr:nvPicPr>
        <xdr:cNvPr id="119650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771525"/>
          <a:ext cx="4286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514350</xdr:colOff>
      <xdr:row>2</xdr:row>
      <xdr:rowOff>38100</xdr:rowOff>
    </xdr:from>
    <xdr:to>
      <xdr:col>4</xdr:col>
      <xdr:colOff>457200</xdr:colOff>
      <xdr:row>2</xdr:row>
      <xdr:rowOff>190500</xdr:rowOff>
    </xdr:to>
    <xdr:pic macro="[0]!Sheet3.filterA_click">
      <xdr:nvPicPr>
        <xdr:cNvPr id="119651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7715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247650</xdr:colOff>
      <xdr:row>2</xdr:row>
      <xdr:rowOff>38100</xdr:rowOff>
    </xdr:from>
    <xdr:to>
      <xdr:col>5</xdr:col>
      <xdr:colOff>704850</xdr:colOff>
      <xdr:row>2</xdr:row>
      <xdr:rowOff>190500</xdr:rowOff>
    </xdr:to>
    <xdr:pic macro="[0]!Sheet3.filter_click">
      <xdr:nvPicPr>
        <xdr:cNvPr id="119652" name="Filter" descr="Filter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7715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895350</xdr:colOff>
      <xdr:row>2</xdr:row>
      <xdr:rowOff>38100</xdr:rowOff>
    </xdr:from>
    <xdr:to>
      <xdr:col>6</xdr:col>
      <xdr:colOff>342900</xdr:colOff>
      <xdr:row>2</xdr:row>
      <xdr:rowOff>190500</xdr:rowOff>
    </xdr:to>
    <xdr:pic macro="[0]!Sheet3.Info_click">
      <xdr:nvPicPr>
        <xdr:cNvPr id="119653" name="Info" descr="Information" hidden="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771525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895350</xdr:colOff>
      <xdr:row>2</xdr:row>
      <xdr:rowOff>38100</xdr:rowOff>
    </xdr:from>
    <xdr:to>
      <xdr:col>6</xdr:col>
      <xdr:colOff>342900</xdr:colOff>
      <xdr:row>2</xdr:row>
      <xdr:rowOff>190500</xdr:rowOff>
    </xdr:to>
    <xdr:pic macro="[0]!Sheet3.InfoA_click">
      <xdr:nvPicPr>
        <xdr:cNvPr id="119654" name="InfoA" descr="Information_pressed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771525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10</xdr:row>
      <xdr:rowOff>0</xdr:rowOff>
    </xdr:from>
    <xdr:to>
      <xdr:col>6</xdr:col>
      <xdr:colOff>644525</xdr:colOff>
      <xdr:row>10</xdr:row>
      <xdr:rowOff>130175</xdr:rowOff>
    </xdr:to>
    <xdr:pic>
      <xdr:nvPicPr>
        <xdr:cNvPr id="119655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81200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6</xdr:col>
      <xdr:colOff>644525</xdr:colOff>
      <xdr:row>7</xdr:row>
      <xdr:rowOff>130175</xdr:rowOff>
    </xdr:to>
    <xdr:pic>
      <xdr:nvPicPr>
        <xdr:cNvPr id="119656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52575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1</xdr:row>
      <xdr:rowOff>0</xdr:rowOff>
    </xdr:from>
    <xdr:to>
      <xdr:col>7</xdr:col>
      <xdr:colOff>454025</xdr:colOff>
      <xdr:row>1</xdr:row>
      <xdr:rowOff>415925</xdr:rowOff>
    </xdr:to>
    <xdr:pic>
      <xdr:nvPicPr>
        <xdr:cNvPr id="119657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304800"/>
          <a:ext cx="111125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9</xdr:row>
      <xdr:rowOff>0</xdr:rowOff>
    </xdr:from>
    <xdr:to>
      <xdr:col>9</xdr:col>
      <xdr:colOff>1016000</xdr:colOff>
      <xdr:row>9</xdr:row>
      <xdr:rowOff>130175</xdr:rowOff>
    </xdr:to>
    <xdr:pic>
      <xdr:nvPicPr>
        <xdr:cNvPr id="119658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838325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</xdr:row>
      <xdr:rowOff>0</xdr:rowOff>
    </xdr:from>
    <xdr:to>
      <xdr:col>9</xdr:col>
      <xdr:colOff>1016000</xdr:colOff>
      <xdr:row>6</xdr:row>
      <xdr:rowOff>130175</xdr:rowOff>
    </xdr:to>
    <xdr:pic>
      <xdr:nvPicPr>
        <xdr:cNvPr id="119659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409700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9</xdr:row>
      <xdr:rowOff>0</xdr:rowOff>
    </xdr:from>
    <xdr:to>
      <xdr:col>6</xdr:col>
      <xdr:colOff>644525</xdr:colOff>
      <xdr:row>9</xdr:row>
      <xdr:rowOff>130175</xdr:rowOff>
    </xdr:to>
    <xdr:pic>
      <xdr:nvPicPr>
        <xdr:cNvPr id="119660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38325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6</xdr:row>
      <xdr:rowOff>0</xdr:rowOff>
    </xdr:from>
    <xdr:to>
      <xdr:col>6</xdr:col>
      <xdr:colOff>644525</xdr:colOff>
      <xdr:row>6</xdr:row>
      <xdr:rowOff>130175</xdr:rowOff>
    </xdr:to>
    <xdr:pic>
      <xdr:nvPicPr>
        <xdr:cNvPr id="119661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09700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10</xdr:row>
      <xdr:rowOff>0</xdr:rowOff>
    </xdr:from>
    <xdr:to>
      <xdr:col>9</xdr:col>
      <xdr:colOff>1016000</xdr:colOff>
      <xdr:row>10</xdr:row>
      <xdr:rowOff>130175</xdr:rowOff>
    </xdr:to>
    <xdr:pic>
      <xdr:nvPicPr>
        <xdr:cNvPr id="119662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981200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8</xdr:row>
      <xdr:rowOff>0</xdr:rowOff>
    </xdr:from>
    <xdr:to>
      <xdr:col>9</xdr:col>
      <xdr:colOff>1016000</xdr:colOff>
      <xdr:row>8</xdr:row>
      <xdr:rowOff>130175</xdr:rowOff>
    </xdr:to>
    <xdr:pic>
      <xdr:nvPicPr>
        <xdr:cNvPr id="119663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695450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5</xdr:row>
      <xdr:rowOff>0</xdr:rowOff>
    </xdr:from>
    <xdr:to>
      <xdr:col>9</xdr:col>
      <xdr:colOff>1016000</xdr:colOff>
      <xdr:row>5</xdr:row>
      <xdr:rowOff>130175</xdr:rowOff>
    </xdr:to>
    <xdr:pic>
      <xdr:nvPicPr>
        <xdr:cNvPr id="119664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266825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8</xdr:row>
      <xdr:rowOff>0</xdr:rowOff>
    </xdr:from>
    <xdr:to>
      <xdr:col>2</xdr:col>
      <xdr:colOff>0</xdr:colOff>
      <xdr:row>11</xdr:row>
      <xdr:rowOff>130175</xdr:rowOff>
    </xdr:to>
    <xdr:pic>
      <xdr:nvPicPr>
        <xdr:cNvPr id="119665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695450"/>
          <a:ext cx="0" cy="5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8</xdr:row>
      <xdr:rowOff>0</xdr:rowOff>
    </xdr:from>
    <xdr:to>
      <xdr:col>6</xdr:col>
      <xdr:colOff>644525</xdr:colOff>
      <xdr:row>8</xdr:row>
      <xdr:rowOff>130175</xdr:rowOff>
    </xdr:to>
    <xdr:pic>
      <xdr:nvPicPr>
        <xdr:cNvPr id="119666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695450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1</xdr:row>
      <xdr:rowOff>0</xdr:rowOff>
    </xdr:from>
    <xdr:to>
      <xdr:col>10</xdr:col>
      <xdr:colOff>520700</xdr:colOff>
      <xdr:row>1</xdr:row>
      <xdr:rowOff>415925</xdr:rowOff>
    </xdr:to>
    <xdr:pic>
      <xdr:nvPicPr>
        <xdr:cNvPr id="119667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04800"/>
          <a:ext cx="15494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9</xdr:col>
      <xdr:colOff>1016000</xdr:colOff>
      <xdr:row>7</xdr:row>
      <xdr:rowOff>130175</xdr:rowOff>
    </xdr:to>
    <xdr:pic>
      <xdr:nvPicPr>
        <xdr:cNvPr id="119668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552575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6</xdr:col>
      <xdr:colOff>644525</xdr:colOff>
      <xdr:row>5</xdr:row>
      <xdr:rowOff>130175</xdr:rowOff>
    </xdr:to>
    <xdr:pic>
      <xdr:nvPicPr>
        <xdr:cNvPr id="119669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266825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133350</xdr:rowOff>
    </xdr:to>
    <xdr:pic>
      <xdr:nvPicPr>
        <xdr:cNvPr id="51425" name="BEx5JLPCPV2HCOZ5CHO7Z86A0VCV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133350</xdr:rowOff>
    </xdr:to>
    <xdr:pic>
      <xdr:nvPicPr>
        <xdr:cNvPr id="51426" name="BExZNYSHALOGXW5IJNOE80TREO3Y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133350</xdr:rowOff>
    </xdr:to>
    <xdr:pic>
      <xdr:nvPicPr>
        <xdr:cNvPr id="51427" name="BExBEMG49XXGN86N0C8R9JMM0W3H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142875</xdr:rowOff>
    </xdr:to>
    <xdr:pic>
      <xdr:nvPicPr>
        <xdr:cNvPr id="51428" name="BEx9CFAEM5I82LHOLOYBXR8XSCOL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142875</xdr:rowOff>
    </xdr:to>
    <xdr:pic>
      <xdr:nvPicPr>
        <xdr:cNvPr id="51429" name="BExCRAQ40YAS49VGG6ETHWGQ8MXI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142875</xdr:rowOff>
    </xdr:to>
    <xdr:pic>
      <xdr:nvPicPr>
        <xdr:cNvPr id="51430" name="BExOKHCB7QSJTEERSPQG2GONOT6B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520700</xdr:colOff>
      <xdr:row>3</xdr:row>
      <xdr:rowOff>139700</xdr:rowOff>
    </xdr:to>
    <xdr:pic>
      <xdr:nvPicPr>
        <xdr:cNvPr id="51431" name="BExBAGAOSEF5VJS3LIKVX4QC1TOQ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20700" cy="13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895344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609600</xdr:colOff>
      <xdr:row>14</xdr:row>
      <xdr:rowOff>123825</xdr:rowOff>
    </xdr:from>
    <xdr:to>
      <xdr:col>4</xdr:col>
      <xdr:colOff>1304925</xdr:colOff>
      <xdr:row>16</xdr:row>
      <xdr:rowOff>0</xdr:rowOff>
    </xdr:to>
    <xdr:pic macro="[0]!Sheet2.InfoA_click">
      <xdr:nvPicPr>
        <xdr:cNvPr id="117958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581025</xdr:colOff>
      <xdr:row>7</xdr:row>
      <xdr:rowOff>133350</xdr:rowOff>
    </xdr:from>
    <xdr:to>
      <xdr:col>4</xdr:col>
      <xdr:colOff>1038225</xdr:colOff>
      <xdr:row>9</xdr:row>
      <xdr:rowOff>95250</xdr:rowOff>
    </xdr:to>
    <xdr:pic macro="[0]!Sheet2.filterA_click">
      <xdr:nvPicPr>
        <xdr:cNvPr id="117959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17960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3</xdr:row>
      <xdr:rowOff>9525</xdr:rowOff>
    </xdr:from>
    <xdr:to>
      <xdr:col>1</xdr:col>
      <xdr:colOff>9525</xdr:colOff>
      <xdr:row>3</xdr:row>
      <xdr:rowOff>133350</xdr:rowOff>
    </xdr:to>
    <xdr:pic>
      <xdr:nvPicPr>
        <xdr:cNvPr id="117961" name="Picture 932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9050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1</xdr:col>
      <xdr:colOff>9525</xdr:colOff>
      <xdr:row>5</xdr:row>
      <xdr:rowOff>123825</xdr:rowOff>
    </xdr:to>
    <xdr:pic>
      <xdr:nvPicPr>
        <xdr:cNvPr id="117962" name="Picture 933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714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7</xdr:row>
      <xdr:rowOff>0</xdr:rowOff>
    </xdr:from>
    <xdr:to>
      <xdr:col>1</xdr:col>
      <xdr:colOff>9525</xdr:colOff>
      <xdr:row>7</xdr:row>
      <xdr:rowOff>123825</xdr:rowOff>
    </xdr:to>
    <xdr:pic>
      <xdr:nvPicPr>
        <xdr:cNvPr id="117963" name="Picture 934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619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9</xdr:row>
      <xdr:rowOff>0</xdr:rowOff>
    </xdr:from>
    <xdr:to>
      <xdr:col>1</xdr:col>
      <xdr:colOff>9525</xdr:colOff>
      <xdr:row>9</xdr:row>
      <xdr:rowOff>123825</xdr:rowOff>
    </xdr:to>
    <xdr:pic>
      <xdr:nvPicPr>
        <xdr:cNvPr id="117964" name="Picture 935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524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17965" name="BExKT6AZ70DL8DF2Y8GAUXRJ1OAD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17966" name="BExB9LKU6Z0YHTLBHAOK64QUKOTN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17967" name="BEx7EK4LKC8G8WWVRHLQN473VSAY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5</xdr:col>
      <xdr:colOff>895350</xdr:colOff>
      <xdr:row>5</xdr:row>
      <xdr:rowOff>133350</xdr:rowOff>
    </xdr:to>
    <xdr:pic>
      <xdr:nvPicPr>
        <xdr:cNvPr id="117968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371475"/>
          <a:ext cx="8953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895350</xdr:colOff>
      <xdr:row>7</xdr:row>
      <xdr:rowOff>133350</xdr:rowOff>
    </xdr:to>
    <xdr:pic>
      <xdr:nvPicPr>
        <xdr:cNvPr id="117969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561975"/>
          <a:ext cx="8953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9</xdr:row>
      <xdr:rowOff>9525</xdr:rowOff>
    </xdr:from>
    <xdr:to>
      <xdr:col>5</xdr:col>
      <xdr:colOff>895350</xdr:colOff>
      <xdr:row>9</xdr:row>
      <xdr:rowOff>133350</xdr:rowOff>
    </xdr:to>
    <xdr:pic>
      <xdr:nvPicPr>
        <xdr:cNvPr id="117970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762000"/>
          <a:ext cx="895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3</xdr:row>
      <xdr:rowOff>0</xdr:rowOff>
    </xdr:from>
    <xdr:to>
      <xdr:col>5</xdr:col>
      <xdr:colOff>895350</xdr:colOff>
      <xdr:row>3</xdr:row>
      <xdr:rowOff>123825</xdr:rowOff>
    </xdr:to>
    <xdr:pic>
      <xdr:nvPicPr>
        <xdr:cNvPr id="117971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180975"/>
          <a:ext cx="8953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9</xdr:row>
      <xdr:rowOff>0</xdr:rowOff>
    </xdr:from>
    <xdr:to>
      <xdr:col>5</xdr:col>
      <xdr:colOff>882650</xdr:colOff>
      <xdr:row>9</xdr:row>
      <xdr:rowOff>130175</xdr:rowOff>
    </xdr:to>
    <xdr:pic>
      <xdr:nvPicPr>
        <xdr:cNvPr id="117972" name="BEx7KWCHEDLH19AO7KWEP10AG0GI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752475"/>
          <a:ext cx="88265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5</xdr:col>
      <xdr:colOff>882650</xdr:colOff>
      <xdr:row>5</xdr:row>
      <xdr:rowOff>130175</xdr:rowOff>
    </xdr:to>
    <xdr:pic>
      <xdr:nvPicPr>
        <xdr:cNvPr id="117973" name="BEx75B0A1IOO9IAR2PTONL4XAPIK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371475"/>
          <a:ext cx="88265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882650</xdr:colOff>
      <xdr:row>7</xdr:row>
      <xdr:rowOff>130175</xdr:rowOff>
    </xdr:to>
    <xdr:pic>
      <xdr:nvPicPr>
        <xdr:cNvPr id="117974" name="BExY1LCWR5HPO29RUSQYAU9W2FUD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561975"/>
          <a:ext cx="88265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3</xdr:row>
      <xdr:rowOff>0</xdr:rowOff>
    </xdr:from>
    <xdr:to>
      <xdr:col>5</xdr:col>
      <xdr:colOff>882650</xdr:colOff>
      <xdr:row>3</xdr:row>
      <xdr:rowOff>130175</xdr:rowOff>
    </xdr:to>
    <xdr:pic>
      <xdr:nvPicPr>
        <xdr:cNvPr id="117975" name="BExMFCOYK9PPUZ8PTBTULIFQC69X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180975"/>
          <a:ext cx="88265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3</xdr:row>
      <xdr:rowOff>0</xdr:rowOff>
    </xdr:from>
    <xdr:to>
      <xdr:col>5</xdr:col>
      <xdr:colOff>895350</xdr:colOff>
      <xdr:row>3</xdr:row>
      <xdr:rowOff>133350</xdr:rowOff>
    </xdr:to>
    <xdr:pic>
      <xdr:nvPicPr>
        <xdr:cNvPr id="21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371475"/>
          <a:ext cx="8953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3</xdr:row>
      <xdr:rowOff>0</xdr:rowOff>
    </xdr:from>
    <xdr:to>
      <xdr:col>5</xdr:col>
      <xdr:colOff>882650</xdr:colOff>
      <xdr:row>3</xdr:row>
      <xdr:rowOff>130175</xdr:rowOff>
    </xdr:to>
    <xdr:pic>
      <xdr:nvPicPr>
        <xdr:cNvPr id="22" name="BEx75B0A1IOO9IAR2PTONL4XAPIK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371475"/>
          <a:ext cx="88265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840480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1</xdr:col>
      <xdr:colOff>400050</xdr:colOff>
      <xdr:row>14</xdr:row>
      <xdr:rowOff>123825</xdr:rowOff>
    </xdr:from>
    <xdr:to>
      <xdr:col>4</xdr:col>
      <xdr:colOff>647700</xdr:colOff>
      <xdr:row>16</xdr:row>
      <xdr:rowOff>0</xdr:rowOff>
    </xdr:to>
    <xdr:pic macro="[0]!Sheet2.InfoA_click">
      <xdr:nvPicPr>
        <xdr:cNvPr id="56681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361950</xdr:colOff>
      <xdr:row>7</xdr:row>
      <xdr:rowOff>133350</xdr:rowOff>
    </xdr:from>
    <xdr:to>
      <xdr:col>4</xdr:col>
      <xdr:colOff>381000</xdr:colOff>
      <xdr:row>9</xdr:row>
      <xdr:rowOff>95250</xdr:rowOff>
    </xdr:to>
    <xdr:pic macro="[0]!Sheet2.filterA_click">
      <xdr:nvPicPr>
        <xdr:cNvPr id="56682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56683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5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3</xdr:row>
      <xdr:rowOff>9525</xdr:rowOff>
    </xdr:from>
    <xdr:to>
      <xdr:col>0</xdr:col>
      <xdr:colOff>190500</xdr:colOff>
      <xdr:row>3</xdr:row>
      <xdr:rowOff>133350</xdr:rowOff>
    </xdr:to>
    <xdr:pic>
      <xdr:nvPicPr>
        <xdr:cNvPr id="56684" name="Picture 932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9050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0</xdr:col>
      <xdr:colOff>190500</xdr:colOff>
      <xdr:row>5</xdr:row>
      <xdr:rowOff>123825</xdr:rowOff>
    </xdr:to>
    <xdr:pic>
      <xdr:nvPicPr>
        <xdr:cNvPr id="56685" name="Picture 933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714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7</xdr:row>
      <xdr:rowOff>0</xdr:rowOff>
    </xdr:from>
    <xdr:to>
      <xdr:col>0</xdr:col>
      <xdr:colOff>190500</xdr:colOff>
      <xdr:row>7</xdr:row>
      <xdr:rowOff>123825</xdr:rowOff>
    </xdr:to>
    <xdr:pic>
      <xdr:nvPicPr>
        <xdr:cNvPr id="56686" name="Picture 934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619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9</xdr:row>
      <xdr:rowOff>0</xdr:rowOff>
    </xdr:from>
    <xdr:to>
      <xdr:col>0</xdr:col>
      <xdr:colOff>190500</xdr:colOff>
      <xdr:row>9</xdr:row>
      <xdr:rowOff>123825</xdr:rowOff>
    </xdr:to>
    <xdr:pic>
      <xdr:nvPicPr>
        <xdr:cNvPr id="56687" name="Picture 935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524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1454150</xdr:colOff>
      <xdr:row>11</xdr:row>
      <xdr:rowOff>0</xdr:rowOff>
    </xdr:to>
    <xdr:pic>
      <xdr:nvPicPr>
        <xdr:cNvPr id="56688" name="BEx7EK4LKC8G8WWVRHLQN473VSAY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942975"/>
          <a:ext cx="1454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1454150</xdr:colOff>
      <xdr:row>0</xdr:row>
      <xdr:rowOff>111125</xdr:rowOff>
    </xdr:to>
    <xdr:pic>
      <xdr:nvPicPr>
        <xdr:cNvPr id="56689" name="BExB9LKU6Z0YHTLBHAOK64QUKOTN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0"/>
          <a:ext cx="1454150" cy="11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882650</xdr:colOff>
      <xdr:row>11</xdr:row>
      <xdr:rowOff>0</xdr:rowOff>
    </xdr:to>
    <xdr:pic>
      <xdr:nvPicPr>
        <xdr:cNvPr id="56690" name="BExKT6AZ70DL8DF2Y8GAUXRJ1OAD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942975"/>
          <a:ext cx="882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895344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609600</xdr:colOff>
      <xdr:row>14</xdr:row>
      <xdr:rowOff>123825</xdr:rowOff>
    </xdr:from>
    <xdr:to>
      <xdr:col>4</xdr:col>
      <xdr:colOff>1304925</xdr:colOff>
      <xdr:row>15</xdr:row>
      <xdr:rowOff>133350</xdr:rowOff>
    </xdr:to>
    <xdr:pic macro="[0]!Sheet2.InfoA_click">
      <xdr:nvPicPr>
        <xdr:cNvPr id="5859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581025</xdr:colOff>
      <xdr:row>7</xdr:row>
      <xdr:rowOff>133350</xdr:rowOff>
    </xdr:from>
    <xdr:to>
      <xdr:col>4</xdr:col>
      <xdr:colOff>1038225</xdr:colOff>
      <xdr:row>9</xdr:row>
      <xdr:rowOff>95250</xdr:rowOff>
    </xdr:to>
    <xdr:pic macro="[0]!Sheet2.filterA_click">
      <xdr:nvPicPr>
        <xdr:cNvPr id="58591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58592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3</xdr:row>
      <xdr:rowOff>9525</xdr:rowOff>
    </xdr:from>
    <xdr:to>
      <xdr:col>1</xdr:col>
      <xdr:colOff>9525</xdr:colOff>
      <xdr:row>3</xdr:row>
      <xdr:rowOff>133350</xdr:rowOff>
    </xdr:to>
    <xdr:pic>
      <xdr:nvPicPr>
        <xdr:cNvPr id="58593" name="Picture 932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90500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5</xdr:row>
      <xdr:rowOff>0</xdr:rowOff>
    </xdr:from>
    <xdr:to>
      <xdr:col>1</xdr:col>
      <xdr:colOff>9525</xdr:colOff>
      <xdr:row>5</xdr:row>
      <xdr:rowOff>123825</xdr:rowOff>
    </xdr:to>
    <xdr:pic>
      <xdr:nvPicPr>
        <xdr:cNvPr id="58594" name="Picture 933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714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7</xdr:row>
      <xdr:rowOff>0</xdr:rowOff>
    </xdr:from>
    <xdr:to>
      <xdr:col>1</xdr:col>
      <xdr:colOff>9525</xdr:colOff>
      <xdr:row>7</xdr:row>
      <xdr:rowOff>123825</xdr:rowOff>
    </xdr:to>
    <xdr:pic>
      <xdr:nvPicPr>
        <xdr:cNvPr id="58595" name="Picture 934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619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9</xdr:row>
      <xdr:rowOff>0</xdr:rowOff>
    </xdr:from>
    <xdr:to>
      <xdr:col>1</xdr:col>
      <xdr:colOff>9525</xdr:colOff>
      <xdr:row>9</xdr:row>
      <xdr:rowOff>123825</xdr:rowOff>
    </xdr:to>
    <xdr:pic>
      <xdr:nvPicPr>
        <xdr:cNvPr id="58596" name="Picture 935" descr="pase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52475"/>
          <a:ext cx="285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58597" name="BExKT6AZ70DL8DF2Y8GAUXRJ1OAD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58598" name="BExB9LKU6Z0YHTLBHAOK64QUKOTN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58599" name="BEx7EK4LKC8G8WWVRHLQN473VSAY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895344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59534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59535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59536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59537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59538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59539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60558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60559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60560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60561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60562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60563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61582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61583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61584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61585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61586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61587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63623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63624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63625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63626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63627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63628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6464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64648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64649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64650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64651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64652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65671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65672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65673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65674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65675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65676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66695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66696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66697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66698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66699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66700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67719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67720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67721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67722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67723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67724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68743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68744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68745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68746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68747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68748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6976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69761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69762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69763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69764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69765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0784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0785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0786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0787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0788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0789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1801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1802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1803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1804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1805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1806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2825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2826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2827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2828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2829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2830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3849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3850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3851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3852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3853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3854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4873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4874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4875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4876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4877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4878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58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5898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5899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5900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5901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5902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6921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6922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6923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6924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6925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6926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7945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7946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7947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7948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7949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7950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8969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8970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8971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8972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8973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8974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79993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79994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79995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79996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79997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79998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8101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81018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81019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81020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81021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81022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82041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82042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82043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82044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82045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82046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83065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83066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83067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83068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83069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83070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84089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84090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84091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84092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84093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84094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85113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85114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85115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85116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85117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85118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8613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86138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86139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86140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86141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86142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87154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87155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87156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87157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87158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87159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88178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88179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88180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88181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88182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88183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89202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89203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89204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89205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89206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89207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0226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0227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0228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0229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0230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0231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125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1251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1252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1253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1254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1255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2274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2275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2276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2277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2278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2279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3298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3299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3300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3301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3302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3303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4322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4323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4324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4325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4326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4327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5339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5340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5341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5342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5343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5344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6363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6364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6365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6366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6367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6368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738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7388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7389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7390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7391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7392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8404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8405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8406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8407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8408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8409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99428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99429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99430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99431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99432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99433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00452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00453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00454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00455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00456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00457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01476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01477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01478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01479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01480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01481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0250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02501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02502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02503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02504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02505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04534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04535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04536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04537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04538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04539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05558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05559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05560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05561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05562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05563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06582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06583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06584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06585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06586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06587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07606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07607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07608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07609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07610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07611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0863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08631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08632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08633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08634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08635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09654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09655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09656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09657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09658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09659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10678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10679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10680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10681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10682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10683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11702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11703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11704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11705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11706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11707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12726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12727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12728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12729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12730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12731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1375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13751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13752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13753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13754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13755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14774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14775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14776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14777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14778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14779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53068</xdr:colOff>
      <xdr:row>0</xdr:row>
      <xdr:rowOff>0</xdr:rowOff>
    </xdr:from>
    <xdr:to>
      <xdr:col>67</xdr:col>
      <xdr:colOff>53068</xdr:colOff>
      <xdr:row>1</xdr:row>
      <xdr:rowOff>1793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068" y="0"/>
          <a:ext cx="39136320" cy="123713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absolute">
    <xdr:from>
      <xdr:col>4</xdr:col>
      <xdr:colOff>419100</xdr:colOff>
      <xdr:row>14</xdr:row>
      <xdr:rowOff>123825</xdr:rowOff>
    </xdr:from>
    <xdr:to>
      <xdr:col>4</xdr:col>
      <xdr:colOff>1104900</xdr:colOff>
      <xdr:row>15</xdr:row>
      <xdr:rowOff>133350</xdr:rowOff>
    </xdr:to>
    <xdr:pic macro="[0]!Sheet2.InfoA_click">
      <xdr:nvPicPr>
        <xdr:cNvPr id="115798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09675"/>
          <a:ext cx="6858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381000</xdr:colOff>
      <xdr:row>7</xdr:row>
      <xdr:rowOff>133350</xdr:rowOff>
    </xdr:from>
    <xdr:to>
      <xdr:col>4</xdr:col>
      <xdr:colOff>838200</xdr:colOff>
      <xdr:row>9</xdr:row>
      <xdr:rowOff>95250</xdr:rowOff>
    </xdr:to>
    <xdr:pic macro="[0]!Sheet2.filterA_click">
      <xdr:nvPicPr>
        <xdr:cNvPr id="115799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3</xdr:row>
      <xdr:rowOff>85725</xdr:rowOff>
    </xdr:from>
    <xdr:to>
      <xdr:col>13</xdr:col>
      <xdr:colOff>752475</xdr:colOff>
      <xdr:row>9</xdr:row>
      <xdr:rowOff>19050</xdr:rowOff>
    </xdr:to>
    <xdr:pic>
      <xdr:nvPicPr>
        <xdr:cNvPr id="115800" name="Picture 912" descr="ms_logo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266700"/>
          <a:ext cx="4514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876300</xdr:colOff>
      <xdr:row>11</xdr:row>
      <xdr:rowOff>0</xdr:rowOff>
    </xdr:to>
    <xdr:pic>
      <xdr:nvPicPr>
        <xdr:cNvPr id="115801" name="BExKT6AZ70DL8DF2Y8GAUXRJ1OAD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942975"/>
          <a:ext cx="876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4</xdr:col>
      <xdr:colOff>1447800</xdr:colOff>
      <xdr:row>0</xdr:row>
      <xdr:rowOff>104775</xdr:rowOff>
    </xdr:to>
    <xdr:pic>
      <xdr:nvPicPr>
        <xdr:cNvPr id="115802" name="BExB9LKU6Z0YHTLBHAOK64QUKOTN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0"/>
          <a:ext cx="144780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4</xdr:col>
      <xdr:colOff>1447800</xdr:colOff>
      <xdr:row>11</xdr:row>
      <xdr:rowOff>0</xdr:rowOff>
    </xdr:to>
    <xdr:pic>
      <xdr:nvPicPr>
        <xdr:cNvPr id="115803" name="BEx7EK4LKC8G8WWVRHLQN473VSAY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942975"/>
          <a:ext cx="1447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stro&#322;&#281;c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trołęc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1.25" x14ac:dyDescent="0.2"/>
  <sheetData>
    <row r="1" spans="1:1" x14ac:dyDescent="0.2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autoPageBreaks="0" fitToPage="1"/>
  </sheetPr>
  <dimension ref="A1:V419"/>
  <sheetViews>
    <sheetView showGridLines="0" zoomScale="70" zoomScaleNormal="70" workbookViewId="0">
      <selection activeCell="H32" sqref="H32"/>
    </sheetView>
  </sheetViews>
  <sheetFormatPr defaultRowHeight="11.25" x14ac:dyDescent="0.2"/>
  <cols>
    <col min="1" max="1" width="3.1640625" style="38" customWidth="1"/>
    <col min="2" max="2" width="0.5" style="38" customWidth="1"/>
    <col min="3" max="3" width="19" style="38" hidden="1" customWidth="1"/>
    <col min="4" max="4" width="15.33203125" style="38" hidden="1" customWidth="1"/>
    <col min="5" max="5" width="21.1640625" style="38" customWidth="1"/>
    <col min="6" max="6" width="19.6640625" style="38" customWidth="1"/>
    <col min="7" max="7" width="26" style="38" customWidth="1"/>
    <col min="8" max="17" width="13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 t="s">
        <v>141</v>
      </c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 t="s">
        <v>5</v>
      </c>
      <c r="F4" s="45" t="s">
        <v>37</v>
      </c>
      <c r="G4" s="46"/>
      <c r="H4" s="29"/>
      <c r="J4" s="29"/>
      <c r="K4" s="29"/>
      <c r="L4" s="28"/>
      <c r="M4" s="28"/>
      <c r="N4" s="28"/>
      <c r="O4" s="28"/>
      <c r="P4" s="28"/>
      <c r="Q4" s="28"/>
      <c r="R4" s="28"/>
    </row>
    <row r="5" spans="1:18" s="9" customFormat="1" ht="3.75" customHeight="1" x14ac:dyDescent="0.2">
      <c r="D5" s="28"/>
      <c r="E5" s="30"/>
      <c r="F5" s="30"/>
      <c r="G5" s="30"/>
      <c r="H5" s="29"/>
      <c r="I5" s="29"/>
      <c r="J5" s="29"/>
      <c r="K5" s="29"/>
      <c r="L5" s="28"/>
      <c r="M5" s="28"/>
      <c r="N5" s="28"/>
      <c r="O5" s="28"/>
      <c r="P5" s="28"/>
      <c r="Q5" s="28"/>
      <c r="R5" s="28"/>
    </row>
    <row r="6" spans="1:18" s="9" customFormat="1" x14ac:dyDescent="0.2">
      <c r="D6" s="28"/>
      <c r="E6" s="30" t="s">
        <v>4</v>
      </c>
      <c r="F6" s="45" t="s">
        <v>137</v>
      </c>
      <c r="G6" s="46"/>
      <c r="H6" s="29"/>
      <c r="I6" s="29"/>
      <c r="J6" s="29"/>
      <c r="K6" s="29"/>
      <c r="L6" s="28"/>
      <c r="M6" s="28"/>
      <c r="N6" s="28"/>
      <c r="O6" s="28"/>
      <c r="P6" s="28"/>
      <c r="Q6" s="28"/>
      <c r="R6" s="28"/>
    </row>
    <row r="7" spans="1:18" s="9" customFormat="1" ht="3.75" customHeight="1" x14ac:dyDescent="0.2">
      <c r="D7" s="28"/>
      <c r="E7" s="30"/>
      <c r="F7" s="30"/>
      <c r="G7" s="30"/>
      <c r="H7" s="29"/>
      <c r="I7" s="29"/>
      <c r="J7" s="29"/>
      <c r="K7" s="29"/>
      <c r="L7" s="28"/>
      <c r="M7" s="28"/>
      <c r="N7" s="28"/>
      <c r="O7" s="28"/>
      <c r="P7" s="28"/>
      <c r="Q7" s="28"/>
      <c r="R7" s="28"/>
    </row>
    <row r="8" spans="1:18" s="9" customFormat="1" x14ac:dyDescent="0.2">
      <c r="D8" s="28"/>
      <c r="E8" s="30" t="s">
        <v>7</v>
      </c>
      <c r="F8" s="41" t="s">
        <v>144</v>
      </c>
      <c r="G8" s="36"/>
      <c r="H8" s="29"/>
      <c r="I8" s="29"/>
      <c r="J8" s="29"/>
      <c r="K8" s="29"/>
      <c r="L8" s="28"/>
      <c r="M8" s="28"/>
      <c r="N8" s="28"/>
      <c r="O8" s="28"/>
      <c r="P8" s="28"/>
      <c r="Q8" s="28"/>
      <c r="R8" s="28"/>
    </row>
    <row r="9" spans="1:18" s="9" customFormat="1" ht="3.75" customHeight="1" x14ac:dyDescent="0.2">
      <c r="D9" s="28"/>
      <c r="E9" s="30"/>
      <c r="F9" s="30"/>
      <c r="G9" s="30"/>
      <c r="H9" s="29"/>
      <c r="I9" s="29"/>
      <c r="J9" s="29"/>
      <c r="K9" s="29"/>
      <c r="L9" s="28"/>
      <c r="M9" s="28"/>
      <c r="N9" s="28"/>
      <c r="O9" s="28"/>
      <c r="P9" s="28"/>
      <c r="Q9" s="28"/>
      <c r="R9" s="28"/>
    </row>
    <row r="10" spans="1:18" s="9" customFormat="1" x14ac:dyDescent="0.2">
      <c r="D10" s="28"/>
      <c r="E10" s="30" t="s">
        <v>8</v>
      </c>
      <c r="F10" s="36" t="s">
        <v>38</v>
      </c>
      <c r="G10" s="36"/>
      <c r="H10" s="29"/>
      <c r="I10" s="29"/>
      <c r="J10" s="29"/>
      <c r="K10" s="29"/>
      <c r="L10" s="28"/>
      <c r="M10" s="28"/>
      <c r="N10" s="28"/>
      <c r="O10" s="28"/>
      <c r="P10" s="28"/>
      <c r="Q10" s="28"/>
      <c r="R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 t="s">
        <v>143</v>
      </c>
      <c r="F12" s="12" t="s">
        <v>134</v>
      </c>
      <c r="G12" s="11"/>
      <c r="H12" s="58">
        <f>TRUNC(RIGHT(E12,1))</f>
        <v>3</v>
      </c>
      <c r="I12" s="59">
        <f>TRUNC(LEFT(E12,4))</f>
        <v>2014</v>
      </c>
      <c r="J12" s="11" t="str">
        <f>IF(H12=4,CONCATENATE("w ",I12,"r."),IF(H12=2,CONCATENATE("w I półroczu ",I12,"r."),IF(H12=1,CONCATENATE("w I kwartale ",I12,"r."),CONCATENATE("za III kwartały ",I12,"r."))))</f>
        <v>za III kwartały 2014r.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CONCATENATE("TABL. ST XIV EWIDENCJA SPRAW Z WYKAZU S W SĄDACH OKRĘGOWYCH ",Ustawienia!I8,)</f>
        <v>TABL. ST XIV EWIDENCJA SPRAW Z WYKAZU S W SĄDACH OKRĘGOWYCH ZA III KWARTAŁY 2014 r.</v>
      </c>
      <c r="F15" s="13"/>
    </row>
    <row r="16" spans="1:18" customFormat="1" ht="10.9" customHeight="1" x14ac:dyDescent="0.2"/>
    <row r="17" spans="5:22" customFormat="1" ht="13.9" customHeight="1" x14ac:dyDescent="0.2">
      <c r="E17" s="83" t="s">
        <v>120</v>
      </c>
      <c r="F17" s="83" t="s">
        <v>75</v>
      </c>
      <c r="G17" s="82" t="s">
        <v>26</v>
      </c>
      <c r="H17" s="83" t="s">
        <v>27</v>
      </c>
      <c r="I17" s="86" t="s">
        <v>28</v>
      </c>
      <c r="J17" s="87"/>
      <c r="K17" s="87"/>
      <c r="L17" s="87"/>
      <c r="M17" s="87"/>
      <c r="N17" s="87"/>
      <c r="O17" s="91" t="s">
        <v>33</v>
      </c>
      <c r="P17" s="92"/>
      <c r="Q17" s="92"/>
      <c r="R17" s="93"/>
      <c r="S17" s="88" t="s">
        <v>35</v>
      </c>
    </row>
    <row r="18" spans="5:22" customFormat="1" ht="3.6" hidden="1" customHeight="1" x14ac:dyDescent="0.2">
      <c r="E18" s="84"/>
      <c r="F18" s="84"/>
      <c r="G18" s="82"/>
      <c r="H18" s="8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89"/>
    </row>
    <row r="19" spans="5:22" customFormat="1" ht="11.25" customHeight="1" x14ac:dyDescent="0.2">
      <c r="E19" s="84"/>
      <c r="F19" s="84"/>
      <c r="G19" s="82"/>
      <c r="H19" s="84"/>
      <c r="I19" s="83" t="s">
        <v>29</v>
      </c>
      <c r="J19" s="86" t="s">
        <v>32</v>
      </c>
      <c r="K19" s="87"/>
      <c r="L19" s="87"/>
      <c r="M19" s="87"/>
      <c r="N19" s="87"/>
      <c r="O19" s="83" t="s">
        <v>29</v>
      </c>
      <c r="P19" s="91" t="s">
        <v>34</v>
      </c>
      <c r="Q19" s="92"/>
      <c r="R19" s="93"/>
      <c r="S19" s="89"/>
    </row>
    <row r="20" spans="5:22" customFormat="1" ht="19.899999999999999" customHeight="1" x14ac:dyDescent="0.2">
      <c r="E20" s="84"/>
      <c r="F20" s="84"/>
      <c r="G20" s="82"/>
      <c r="H20" s="84"/>
      <c r="I20" s="84"/>
      <c r="J20" s="80" t="s">
        <v>30</v>
      </c>
      <c r="K20" s="81"/>
      <c r="L20" s="86" t="s">
        <v>14</v>
      </c>
      <c r="M20" s="86" t="s">
        <v>15</v>
      </c>
      <c r="N20" s="88" t="s">
        <v>31</v>
      </c>
      <c r="O20" s="84"/>
      <c r="P20" s="83" t="s">
        <v>17</v>
      </c>
      <c r="Q20" s="88" t="s">
        <v>40</v>
      </c>
      <c r="R20" s="88" t="s">
        <v>19</v>
      </c>
      <c r="S20" s="89"/>
    </row>
    <row r="21" spans="5:22" customFormat="1" ht="44.45" customHeight="1" x14ac:dyDescent="0.2">
      <c r="E21" s="84"/>
      <c r="F21" s="84"/>
      <c r="G21" s="82"/>
      <c r="H21" s="85"/>
      <c r="I21" s="85"/>
      <c r="J21" s="48" t="s">
        <v>12</v>
      </c>
      <c r="K21" s="47" t="s">
        <v>36</v>
      </c>
      <c r="L21" s="87"/>
      <c r="M21" s="87"/>
      <c r="N21" s="94"/>
      <c r="O21" s="85"/>
      <c r="P21" s="85"/>
      <c r="Q21" s="90"/>
      <c r="R21" s="90"/>
      <c r="S21" s="90"/>
    </row>
    <row r="22" spans="5:22" customFormat="1" ht="11.45" customHeight="1" x14ac:dyDescent="0.2">
      <c r="E22" s="85"/>
      <c r="F22" s="85"/>
      <c r="G22" s="44">
        <v>0</v>
      </c>
      <c r="H22" s="44">
        <v>1</v>
      </c>
      <c r="I22" s="44">
        <v>2</v>
      </c>
      <c r="J22" s="44">
        <v>3</v>
      </c>
      <c r="K22" s="44">
        <v>4</v>
      </c>
      <c r="L22" s="44">
        <v>5</v>
      </c>
      <c r="M22" s="44">
        <v>6</v>
      </c>
      <c r="N22" s="44">
        <v>7</v>
      </c>
      <c r="O22" s="44">
        <v>8</v>
      </c>
      <c r="P22" s="44">
        <v>9</v>
      </c>
      <c r="Q22" s="44">
        <v>10</v>
      </c>
      <c r="R22" s="44">
        <v>11</v>
      </c>
      <c r="S22" s="44">
        <v>12</v>
      </c>
    </row>
    <row r="23" spans="5:22" customFormat="1" ht="11.25" hidden="1" customHeight="1" x14ac:dyDescent="0.2"/>
    <row r="24" spans="5:22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2" customFormat="1" hidden="1" x14ac:dyDescent="0.2">
      <c r="E25" s="14" t="s">
        <v>120</v>
      </c>
      <c r="F25" s="14" t="s">
        <v>75</v>
      </c>
      <c r="G25" s="14" t="s">
        <v>6</v>
      </c>
      <c r="H25" s="15" t="s">
        <v>9</v>
      </c>
      <c r="I25" s="15" t="s">
        <v>11</v>
      </c>
      <c r="J25" s="15" t="s">
        <v>12</v>
      </c>
      <c r="K25" s="15" t="s">
        <v>13</v>
      </c>
      <c r="L25" s="15" t="s">
        <v>14</v>
      </c>
      <c r="M25" s="15" t="s">
        <v>15</v>
      </c>
      <c r="N25" s="15" t="s">
        <v>16</v>
      </c>
      <c r="O25" s="15" t="s">
        <v>10</v>
      </c>
      <c r="P25" s="15" t="s">
        <v>17</v>
      </c>
      <c r="Q25" s="15" t="s">
        <v>18</v>
      </c>
      <c r="R25" s="15" t="s">
        <v>19</v>
      </c>
      <c r="S25" s="15" t="s">
        <v>20</v>
      </c>
    </row>
    <row r="26" spans="5:22" customFormat="1" ht="13.15" customHeight="1" x14ac:dyDescent="0.2">
      <c r="E26" s="15" t="s">
        <v>121</v>
      </c>
      <c r="F26" s="15" t="s">
        <v>76</v>
      </c>
      <c r="G26" s="15" t="s">
        <v>21</v>
      </c>
      <c r="H26" s="16">
        <v>136</v>
      </c>
      <c r="I26" s="16">
        <v>132</v>
      </c>
      <c r="J26" s="16">
        <v>5</v>
      </c>
      <c r="K26" s="16">
        <v>5</v>
      </c>
      <c r="L26" s="16">
        <v>10</v>
      </c>
      <c r="M26" s="16">
        <v>113</v>
      </c>
      <c r="N26" s="16">
        <v>4</v>
      </c>
      <c r="O26" s="16">
        <v>7</v>
      </c>
      <c r="P26" s="16">
        <v>7</v>
      </c>
      <c r="Q26" s="77">
        <v>0</v>
      </c>
      <c r="R26" s="77">
        <v>0</v>
      </c>
      <c r="S26" s="16">
        <v>12000</v>
      </c>
      <c r="V26" s="72"/>
    </row>
    <row r="27" spans="5:22" customFormat="1" ht="13.15" customHeight="1" x14ac:dyDescent="0.2">
      <c r="E27" s="15" t="s">
        <v>6</v>
      </c>
      <c r="F27" s="15" t="s">
        <v>6</v>
      </c>
      <c r="G27" s="15" t="s">
        <v>39</v>
      </c>
      <c r="H27" s="16">
        <v>80</v>
      </c>
      <c r="I27" s="16">
        <v>80</v>
      </c>
      <c r="J27" s="16">
        <v>1</v>
      </c>
      <c r="K27" s="16">
        <v>1</v>
      </c>
      <c r="L27" s="16">
        <v>3</v>
      </c>
      <c r="M27" s="16">
        <v>75</v>
      </c>
      <c r="N27" s="16">
        <v>1</v>
      </c>
      <c r="O27" s="16">
        <v>2</v>
      </c>
      <c r="P27" s="16">
        <v>2</v>
      </c>
      <c r="Q27" s="77">
        <v>0</v>
      </c>
      <c r="R27" s="77">
        <v>0</v>
      </c>
      <c r="S27" s="16">
        <v>2000</v>
      </c>
      <c r="U27">
        <f>IF(ROUND(S27,1)=ROUND(T27,1),1,IF(ROUND(S27,1)&gt;ROUND(U25,1),2,IF(ROUND(S27,1)&lt;ROUND(T27,1),3,0)))</f>
        <v>2</v>
      </c>
      <c r="V27" s="72"/>
    </row>
    <row r="28" spans="5:22" customFormat="1" ht="13.15" customHeight="1" x14ac:dyDescent="0.2">
      <c r="E28" s="15" t="s">
        <v>6</v>
      </c>
      <c r="F28" s="15" t="s">
        <v>6</v>
      </c>
      <c r="G28" s="15" t="s">
        <v>22</v>
      </c>
      <c r="H28" s="16">
        <v>50</v>
      </c>
      <c r="I28" s="16">
        <v>47</v>
      </c>
      <c r="J28" s="16">
        <v>3</v>
      </c>
      <c r="K28" s="16">
        <v>3</v>
      </c>
      <c r="L28" s="16">
        <v>5</v>
      </c>
      <c r="M28" s="16">
        <v>36</v>
      </c>
      <c r="N28" s="16">
        <v>3</v>
      </c>
      <c r="O28" s="16">
        <v>4</v>
      </c>
      <c r="P28" s="16">
        <v>4</v>
      </c>
      <c r="Q28" s="77">
        <v>0</v>
      </c>
      <c r="R28" s="77">
        <v>0</v>
      </c>
      <c r="S28" s="16">
        <v>10000</v>
      </c>
      <c r="U28">
        <f t="shared" ref="U28:U37" si="0">IF(ROUND(S28,1)=ROUND(T28,1),1,IF(ROUND(S28,1)&gt;ROUND(U26,1),2,IF(ROUND(S28,1)&lt;ROUND(T28,1),3,0)))</f>
        <v>2</v>
      </c>
      <c r="V28" s="72"/>
    </row>
    <row r="29" spans="5:22" customFormat="1" ht="13.15" customHeight="1" x14ac:dyDescent="0.2">
      <c r="E29" s="15" t="s">
        <v>6</v>
      </c>
      <c r="F29" s="15" t="s">
        <v>6</v>
      </c>
      <c r="G29" s="15" t="s">
        <v>23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U29">
        <f t="shared" si="0"/>
        <v>1</v>
      </c>
      <c r="V29" s="72"/>
    </row>
    <row r="30" spans="5:22" customFormat="1" ht="13.15" customHeight="1" x14ac:dyDescent="0.2">
      <c r="E30" s="15" t="s">
        <v>6</v>
      </c>
      <c r="F30" s="15" t="s">
        <v>6</v>
      </c>
      <c r="G30" s="15" t="s">
        <v>24</v>
      </c>
      <c r="H30" s="77">
        <v>0</v>
      </c>
      <c r="I30" s="77">
        <v>0</v>
      </c>
      <c r="J30" s="77">
        <v>0</v>
      </c>
      <c r="K30" s="77">
        <v>0</v>
      </c>
      <c r="L30" s="77">
        <v>0</v>
      </c>
      <c r="M30" s="77">
        <v>0</v>
      </c>
      <c r="N30" s="77">
        <v>0</v>
      </c>
      <c r="O30" s="77">
        <v>0</v>
      </c>
      <c r="P30" s="77">
        <v>0</v>
      </c>
      <c r="Q30" s="77">
        <v>0</v>
      </c>
      <c r="R30" s="77">
        <v>0</v>
      </c>
      <c r="S30" s="77">
        <v>0</v>
      </c>
      <c r="U30">
        <f t="shared" si="0"/>
        <v>1</v>
      </c>
      <c r="V30" s="72"/>
    </row>
    <row r="31" spans="5:22" customFormat="1" ht="13.15" customHeight="1" x14ac:dyDescent="0.2">
      <c r="E31" s="15" t="s">
        <v>6</v>
      </c>
      <c r="F31" s="15" t="s">
        <v>6</v>
      </c>
      <c r="G31" s="15" t="s">
        <v>25</v>
      </c>
      <c r="H31" s="16">
        <v>6</v>
      </c>
      <c r="I31" s="16">
        <v>5</v>
      </c>
      <c r="J31" s="16">
        <v>1</v>
      </c>
      <c r="K31" s="16">
        <v>1</v>
      </c>
      <c r="L31" s="16">
        <v>2</v>
      </c>
      <c r="M31" s="16">
        <v>2</v>
      </c>
      <c r="N31" s="77">
        <v>0</v>
      </c>
      <c r="O31" s="16">
        <v>1</v>
      </c>
      <c r="P31" s="16">
        <v>1</v>
      </c>
      <c r="Q31" s="77">
        <v>0</v>
      </c>
      <c r="R31" s="77">
        <v>0</v>
      </c>
      <c r="S31" s="77">
        <v>0</v>
      </c>
      <c r="U31">
        <f t="shared" si="0"/>
        <v>1</v>
      </c>
      <c r="V31" s="72"/>
    </row>
    <row r="32" spans="5:22" customFormat="1" x14ac:dyDescent="0.2">
      <c r="E32" s="15" t="s">
        <v>6</v>
      </c>
      <c r="F32" s="15" t="s">
        <v>94</v>
      </c>
      <c r="G32" s="15" t="s">
        <v>21</v>
      </c>
      <c r="H32" s="16">
        <v>24</v>
      </c>
      <c r="I32" s="16">
        <v>24</v>
      </c>
      <c r="J32" s="77">
        <v>0</v>
      </c>
      <c r="K32" s="77">
        <v>0</v>
      </c>
      <c r="L32" s="16">
        <v>3</v>
      </c>
      <c r="M32" s="16">
        <v>16</v>
      </c>
      <c r="N32" s="16">
        <v>5</v>
      </c>
      <c r="O32" s="77">
        <v>0</v>
      </c>
      <c r="P32" s="77">
        <v>0</v>
      </c>
      <c r="Q32" s="77">
        <v>0</v>
      </c>
      <c r="R32" s="77">
        <v>0</v>
      </c>
      <c r="S32" s="77">
        <v>0</v>
      </c>
      <c r="U32">
        <f t="shared" si="0"/>
        <v>1</v>
      </c>
      <c r="V32" s="72"/>
    </row>
    <row r="33" spans="5:22" customFormat="1" x14ac:dyDescent="0.2">
      <c r="E33" s="15" t="s">
        <v>6</v>
      </c>
      <c r="F33" s="15" t="s">
        <v>6</v>
      </c>
      <c r="G33" s="15" t="s">
        <v>39</v>
      </c>
      <c r="H33" s="16">
        <v>21</v>
      </c>
      <c r="I33" s="16">
        <v>21</v>
      </c>
      <c r="J33" s="77">
        <v>0</v>
      </c>
      <c r="K33" s="77">
        <v>0</v>
      </c>
      <c r="L33" s="77">
        <v>0</v>
      </c>
      <c r="M33" s="16">
        <v>16</v>
      </c>
      <c r="N33" s="16">
        <v>5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U33">
        <f t="shared" si="0"/>
        <v>1</v>
      </c>
      <c r="V33" s="72"/>
    </row>
    <row r="34" spans="5:22" customFormat="1" x14ac:dyDescent="0.2">
      <c r="E34" s="15" t="s">
        <v>6</v>
      </c>
      <c r="F34" s="15" t="s">
        <v>6</v>
      </c>
      <c r="G34" s="15" t="s">
        <v>22</v>
      </c>
      <c r="H34" s="16">
        <v>3</v>
      </c>
      <c r="I34" s="16">
        <v>3</v>
      </c>
      <c r="J34" s="77">
        <v>0</v>
      </c>
      <c r="K34" s="77">
        <v>0</v>
      </c>
      <c r="L34" s="16">
        <v>3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U34">
        <f t="shared" si="0"/>
        <v>1</v>
      </c>
      <c r="V34" s="72"/>
    </row>
    <row r="35" spans="5:22" customFormat="1" x14ac:dyDescent="0.2">
      <c r="E35" s="15" t="s">
        <v>6</v>
      </c>
      <c r="F35" s="15" t="s">
        <v>6</v>
      </c>
      <c r="G35" s="15" t="s">
        <v>23</v>
      </c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U35">
        <f t="shared" si="0"/>
        <v>1</v>
      </c>
      <c r="V35" s="72"/>
    </row>
    <row r="36" spans="5:22" customFormat="1" x14ac:dyDescent="0.2">
      <c r="E36" s="15" t="s">
        <v>6</v>
      </c>
      <c r="F36" s="15" t="s">
        <v>6</v>
      </c>
      <c r="G36" s="15" t="s">
        <v>24</v>
      </c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U36">
        <f t="shared" si="0"/>
        <v>1</v>
      </c>
      <c r="V36" s="72"/>
    </row>
    <row r="37" spans="5:22" customFormat="1" x14ac:dyDescent="0.2">
      <c r="E37" s="15" t="s">
        <v>6</v>
      </c>
      <c r="F37" s="15" t="s">
        <v>6</v>
      </c>
      <c r="G37" s="15" t="s">
        <v>25</v>
      </c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U37">
        <f t="shared" si="0"/>
        <v>1</v>
      </c>
      <c r="V37" s="72"/>
    </row>
    <row r="38" spans="5:22" customFormat="1" x14ac:dyDescent="0.2">
      <c r="E38" s="15" t="s">
        <v>6</v>
      </c>
      <c r="F38" s="15" t="s">
        <v>96</v>
      </c>
      <c r="G38" s="15" t="s">
        <v>21</v>
      </c>
      <c r="H38" s="16">
        <v>106</v>
      </c>
      <c r="I38" s="16">
        <v>104</v>
      </c>
      <c r="J38" s="16">
        <v>15</v>
      </c>
      <c r="K38" s="16">
        <v>15</v>
      </c>
      <c r="L38" s="16">
        <v>44</v>
      </c>
      <c r="M38" s="16">
        <v>17</v>
      </c>
      <c r="N38" s="16">
        <v>28</v>
      </c>
      <c r="O38" s="16">
        <v>8</v>
      </c>
      <c r="P38" s="16">
        <v>8</v>
      </c>
      <c r="Q38" s="77">
        <v>0</v>
      </c>
      <c r="R38" s="77">
        <v>0</v>
      </c>
      <c r="S38" s="16">
        <v>48500</v>
      </c>
      <c r="V38" s="72"/>
    </row>
    <row r="39" spans="5:22" customFormat="1" x14ac:dyDescent="0.2">
      <c r="E39" s="15" t="s">
        <v>6</v>
      </c>
      <c r="F39" s="15" t="s">
        <v>6</v>
      </c>
      <c r="G39" s="15" t="s">
        <v>39</v>
      </c>
      <c r="H39" s="16">
        <v>60</v>
      </c>
      <c r="I39" s="16">
        <v>59</v>
      </c>
      <c r="J39" s="16">
        <v>3</v>
      </c>
      <c r="K39" s="16">
        <v>3</v>
      </c>
      <c r="L39" s="16">
        <v>28</v>
      </c>
      <c r="M39" s="16">
        <v>5</v>
      </c>
      <c r="N39" s="16">
        <v>23</v>
      </c>
      <c r="O39" s="16">
        <v>1</v>
      </c>
      <c r="P39" s="16">
        <v>1</v>
      </c>
      <c r="Q39" s="77">
        <v>0</v>
      </c>
      <c r="R39" s="77">
        <v>0</v>
      </c>
      <c r="S39" s="16">
        <v>11000</v>
      </c>
      <c r="V39" s="72"/>
    </row>
    <row r="40" spans="5:22" customFormat="1" x14ac:dyDescent="0.2">
      <c r="E40" s="15" t="s">
        <v>6</v>
      </c>
      <c r="F40" s="15" t="s">
        <v>6</v>
      </c>
      <c r="G40" s="15" t="s">
        <v>22</v>
      </c>
      <c r="H40" s="16">
        <v>41</v>
      </c>
      <c r="I40" s="16">
        <v>42</v>
      </c>
      <c r="J40" s="16">
        <v>10</v>
      </c>
      <c r="K40" s="16">
        <v>10</v>
      </c>
      <c r="L40" s="16">
        <v>15</v>
      </c>
      <c r="M40" s="16">
        <v>12</v>
      </c>
      <c r="N40" s="16">
        <v>5</v>
      </c>
      <c r="O40" s="16">
        <v>5</v>
      </c>
      <c r="P40" s="16">
        <v>5</v>
      </c>
      <c r="Q40" s="77">
        <v>0</v>
      </c>
      <c r="R40" s="77">
        <v>0</v>
      </c>
      <c r="S40" s="16">
        <v>33500</v>
      </c>
      <c r="V40" s="72"/>
    </row>
    <row r="41" spans="5:22" customFormat="1" x14ac:dyDescent="0.2">
      <c r="E41" s="15" t="s">
        <v>6</v>
      </c>
      <c r="F41" s="15" t="s">
        <v>6</v>
      </c>
      <c r="G41" s="15" t="s">
        <v>23</v>
      </c>
      <c r="H41" s="77">
        <v>0</v>
      </c>
      <c r="I41" s="77">
        <v>0</v>
      </c>
      <c r="J41" s="77">
        <v>0</v>
      </c>
      <c r="K41" s="77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V41" s="72"/>
    </row>
    <row r="42" spans="5:22" customFormat="1" x14ac:dyDescent="0.2">
      <c r="E42" s="15" t="s">
        <v>6</v>
      </c>
      <c r="F42" s="15" t="s">
        <v>6</v>
      </c>
      <c r="G42" s="15" t="s">
        <v>24</v>
      </c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V42" s="72"/>
    </row>
    <row r="43" spans="5:22" customFormat="1" x14ac:dyDescent="0.2">
      <c r="E43" s="15" t="s">
        <v>6</v>
      </c>
      <c r="F43" s="15" t="s">
        <v>6</v>
      </c>
      <c r="G43" s="15" t="s">
        <v>25</v>
      </c>
      <c r="H43" s="16">
        <v>5</v>
      </c>
      <c r="I43" s="16">
        <v>3</v>
      </c>
      <c r="J43" s="16">
        <v>2</v>
      </c>
      <c r="K43" s="16">
        <v>2</v>
      </c>
      <c r="L43" s="16">
        <v>1</v>
      </c>
      <c r="M43" s="77">
        <v>0</v>
      </c>
      <c r="N43" s="77">
        <v>0</v>
      </c>
      <c r="O43" s="16">
        <v>2</v>
      </c>
      <c r="P43" s="16">
        <v>2</v>
      </c>
      <c r="Q43" s="77">
        <v>0</v>
      </c>
      <c r="R43" s="77">
        <v>0</v>
      </c>
      <c r="S43" s="16">
        <v>4000</v>
      </c>
      <c r="V43" s="72"/>
    </row>
    <row r="44" spans="5:22" customFormat="1" x14ac:dyDescent="0.2">
      <c r="E44" s="15" t="s">
        <v>6</v>
      </c>
      <c r="F44" s="15" t="s">
        <v>98</v>
      </c>
      <c r="G44" s="15" t="s">
        <v>21</v>
      </c>
      <c r="H44" s="16">
        <v>36</v>
      </c>
      <c r="I44" s="16">
        <v>40</v>
      </c>
      <c r="J44" s="16">
        <v>11</v>
      </c>
      <c r="K44" s="16">
        <v>11</v>
      </c>
      <c r="L44" s="16">
        <v>15</v>
      </c>
      <c r="M44" s="16">
        <v>7</v>
      </c>
      <c r="N44" s="16">
        <v>7</v>
      </c>
      <c r="O44" s="16">
        <v>2</v>
      </c>
      <c r="P44" s="16">
        <v>2</v>
      </c>
      <c r="Q44" s="77">
        <v>0</v>
      </c>
      <c r="R44" s="77">
        <v>0</v>
      </c>
      <c r="S44" s="16">
        <v>70100</v>
      </c>
      <c r="V44" s="72"/>
    </row>
    <row r="45" spans="5:22" customFormat="1" x14ac:dyDescent="0.2">
      <c r="E45" s="15" t="s">
        <v>6</v>
      </c>
      <c r="F45" s="15" t="s">
        <v>6</v>
      </c>
      <c r="G45" s="15" t="s">
        <v>39</v>
      </c>
      <c r="H45" s="16">
        <v>19</v>
      </c>
      <c r="I45" s="16">
        <v>21</v>
      </c>
      <c r="J45" s="16">
        <v>1</v>
      </c>
      <c r="K45" s="16">
        <v>1</v>
      </c>
      <c r="L45" s="16">
        <v>13</v>
      </c>
      <c r="M45" s="16">
        <v>1</v>
      </c>
      <c r="N45" s="16">
        <v>6</v>
      </c>
      <c r="O45" s="16">
        <v>1</v>
      </c>
      <c r="P45" s="16">
        <v>1</v>
      </c>
      <c r="Q45" s="77">
        <v>0</v>
      </c>
      <c r="R45" s="77">
        <v>0</v>
      </c>
      <c r="S45" s="16">
        <v>2000</v>
      </c>
      <c r="V45" s="72"/>
    </row>
    <row r="46" spans="5:22" customFormat="1" x14ac:dyDescent="0.2">
      <c r="E46" s="15" t="s">
        <v>6</v>
      </c>
      <c r="F46" s="15" t="s">
        <v>6</v>
      </c>
      <c r="G46" s="15" t="s">
        <v>22</v>
      </c>
      <c r="H46" s="16">
        <v>16</v>
      </c>
      <c r="I46" s="16">
        <v>19</v>
      </c>
      <c r="J46" s="16">
        <v>10</v>
      </c>
      <c r="K46" s="16">
        <v>10</v>
      </c>
      <c r="L46" s="16">
        <v>2</v>
      </c>
      <c r="M46" s="16">
        <v>6</v>
      </c>
      <c r="N46" s="16">
        <v>1</v>
      </c>
      <c r="O46" s="77">
        <v>0</v>
      </c>
      <c r="P46" s="77">
        <v>0</v>
      </c>
      <c r="Q46" s="77">
        <v>0</v>
      </c>
      <c r="R46" s="77">
        <v>0</v>
      </c>
      <c r="S46" s="16">
        <v>68100</v>
      </c>
      <c r="V46" s="72"/>
    </row>
    <row r="47" spans="5:22" customFormat="1" x14ac:dyDescent="0.2">
      <c r="E47" s="15" t="s">
        <v>6</v>
      </c>
      <c r="F47" s="15" t="s">
        <v>6</v>
      </c>
      <c r="G47" s="15" t="s">
        <v>23</v>
      </c>
      <c r="H47" s="77">
        <v>0</v>
      </c>
      <c r="I47" s="77">
        <v>0</v>
      </c>
      <c r="J47" s="77">
        <v>0</v>
      </c>
      <c r="K47" s="77">
        <v>0</v>
      </c>
      <c r="L47" s="77">
        <v>0</v>
      </c>
      <c r="M47" s="77">
        <v>0</v>
      </c>
      <c r="N47" s="77">
        <v>0</v>
      </c>
      <c r="O47" s="77">
        <v>0</v>
      </c>
      <c r="P47" s="77">
        <v>0</v>
      </c>
      <c r="Q47" s="77">
        <v>0</v>
      </c>
      <c r="R47" s="77">
        <v>0</v>
      </c>
      <c r="S47" s="77">
        <v>0</v>
      </c>
      <c r="V47" s="72"/>
    </row>
    <row r="48" spans="5:22" customFormat="1" x14ac:dyDescent="0.2">
      <c r="E48" s="15" t="s">
        <v>6</v>
      </c>
      <c r="F48" s="15" t="s">
        <v>6</v>
      </c>
      <c r="G48" s="15" t="s">
        <v>24</v>
      </c>
      <c r="H48" s="16">
        <v>1</v>
      </c>
      <c r="I48" s="77">
        <v>0</v>
      </c>
      <c r="J48" s="77">
        <v>0</v>
      </c>
      <c r="K48" s="77">
        <v>0</v>
      </c>
      <c r="L48" s="77">
        <v>0</v>
      </c>
      <c r="M48" s="77">
        <v>0</v>
      </c>
      <c r="N48" s="77">
        <v>0</v>
      </c>
      <c r="O48" s="16">
        <v>1</v>
      </c>
      <c r="P48" s="16">
        <v>1</v>
      </c>
      <c r="Q48" s="77">
        <v>0</v>
      </c>
      <c r="R48" s="77">
        <v>0</v>
      </c>
      <c r="S48" s="77">
        <v>0</v>
      </c>
      <c r="V48" s="72"/>
    </row>
    <row r="49" spans="5:22" customFormat="1" x14ac:dyDescent="0.2">
      <c r="E49" s="15" t="s">
        <v>6</v>
      </c>
      <c r="F49" s="15" t="s">
        <v>6</v>
      </c>
      <c r="G49" s="15" t="s">
        <v>25</v>
      </c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V49" s="72"/>
    </row>
    <row r="50" spans="5:22" customFormat="1" x14ac:dyDescent="0.2">
      <c r="E50" s="15" t="s">
        <v>6</v>
      </c>
      <c r="F50" s="15" t="s">
        <v>107</v>
      </c>
      <c r="G50" s="15" t="s">
        <v>21</v>
      </c>
      <c r="H50" s="16">
        <v>67</v>
      </c>
      <c r="I50" s="16">
        <v>66</v>
      </c>
      <c r="J50" s="16">
        <v>3</v>
      </c>
      <c r="K50" s="16">
        <v>3</v>
      </c>
      <c r="L50" s="16">
        <v>11</v>
      </c>
      <c r="M50" s="16">
        <v>50</v>
      </c>
      <c r="N50" s="16">
        <v>2</v>
      </c>
      <c r="O50" s="16">
        <v>4</v>
      </c>
      <c r="P50" s="16">
        <v>3</v>
      </c>
      <c r="Q50" s="16">
        <v>1</v>
      </c>
      <c r="R50" s="77">
        <v>0</v>
      </c>
      <c r="S50" s="16">
        <v>8000</v>
      </c>
      <c r="V50" s="72"/>
    </row>
    <row r="51" spans="5:22" customFormat="1" x14ac:dyDescent="0.2">
      <c r="E51" s="15" t="s">
        <v>6</v>
      </c>
      <c r="F51" s="15" t="s">
        <v>6</v>
      </c>
      <c r="G51" s="15" t="s">
        <v>39</v>
      </c>
      <c r="H51" s="16">
        <v>10</v>
      </c>
      <c r="I51" s="16">
        <v>11</v>
      </c>
      <c r="J51" s="16">
        <v>2</v>
      </c>
      <c r="K51" s="16">
        <v>2</v>
      </c>
      <c r="L51" s="16">
        <v>7</v>
      </c>
      <c r="M51" s="77">
        <v>0</v>
      </c>
      <c r="N51" s="16">
        <v>2</v>
      </c>
      <c r="O51" s="77">
        <v>0</v>
      </c>
      <c r="P51" s="77">
        <v>0</v>
      </c>
      <c r="Q51" s="77">
        <v>0</v>
      </c>
      <c r="R51" s="77">
        <v>0</v>
      </c>
      <c r="S51" s="16">
        <v>6000</v>
      </c>
      <c r="V51" s="72"/>
    </row>
    <row r="52" spans="5:22" customFormat="1" x14ac:dyDescent="0.2">
      <c r="E52" s="15" t="s">
        <v>6</v>
      </c>
      <c r="F52" s="15" t="s">
        <v>6</v>
      </c>
      <c r="G52" s="15" t="s">
        <v>22</v>
      </c>
      <c r="H52" s="16">
        <v>57</v>
      </c>
      <c r="I52" s="16">
        <v>55</v>
      </c>
      <c r="J52" s="16">
        <v>1</v>
      </c>
      <c r="K52" s="16">
        <v>1</v>
      </c>
      <c r="L52" s="16">
        <v>4</v>
      </c>
      <c r="M52" s="16">
        <v>50</v>
      </c>
      <c r="N52" s="77">
        <v>0</v>
      </c>
      <c r="O52" s="16">
        <v>4</v>
      </c>
      <c r="P52" s="16">
        <v>3</v>
      </c>
      <c r="Q52" s="16">
        <v>1</v>
      </c>
      <c r="R52" s="77">
        <v>0</v>
      </c>
      <c r="S52" s="16">
        <v>2000</v>
      </c>
      <c r="V52" s="72"/>
    </row>
    <row r="53" spans="5:22" customFormat="1" x14ac:dyDescent="0.2">
      <c r="E53" s="15" t="s">
        <v>6</v>
      </c>
      <c r="F53" s="15" t="s">
        <v>6</v>
      </c>
      <c r="G53" s="15" t="s">
        <v>23</v>
      </c>
      <c r="H53" s="77">
        <v>0</v>
      </c>
      <c r="I53" s="77">
        <v>0</v>
      </c>
      <c r="J53" s="77">
        <v>0</v>
      </c>
      <c r="K53" s="77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0</v>
      </c>
      <c r="R53" s="77">
        <v>0</v>
      </c>
      <c r="S53" s="77">
        <v>0</v>
      </c>
      <c r="V53" s="72"/>
    </row>
    <row r="54" spans="5:22" customFormat="1" x14ac:dyDescent="0.2">
      <c r="E54" s="15" t="s">
        <v>6</v>
      </c>
      <c r="F54" s="15" t="s">
        <v>6</v>
      </c>
      <c r="G54" s="15" t="s">
        <v>24</v>
      </c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V54" s="72"/>
    </row>
    <row r="55" spans="5:22" customFormat="1" x14ac:dyDescent="0.2">
      <c r="E55" s="15" t="s">
        <v>6</v>
      </c>
      <c r="F55" s="15" t="s">
        <v>6</v>
      </c>
      <c r="G55" s="15" t="s">
        <v>25</v>
      </c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V55" s="72"/>
    </row>
    <row r="56" spans="5:22" customFormat="1" x14ac:dyDescent="0.2">
      <c r="E56" s="15" t="s">
        <v>6</v>
      </c>
      <c r="F56" s="70" t="s">
        <v>122</v>
      </c>
      <c r="G56" s="70" t="s">
        <v>21</v>
      </c>
      <c r="H56" s="71">
        <v>369</v>
      </c>
      <c r="I56" s="71">
        <v>366</v>
      </c>
      <c r="J56" s="71">
        <v>34</v>
      </c>
      <c r="K56" s="71">
        <v>34</v>
      </c>
      <c r="L56" s="71">
        <v>83</v>
      </c>
      <c r="M56" s="71">
        <v>203</v>
      </c>
      <c r="N56" s="71">
        <v>46</v>
      </c>
      <c r="O56" s="71">
        <v>21</v>
      </c>
      <c r="P56" s="71">
        <v>20</v>
      </c>
      <c r="Q56" s="71">
        <v>1</v>
      </c>
      <c r="R56" s="78">
        <v>0</v>
      </c>
      <c r="S56" s="71">
        <v>138600</v>
      </c>
      <c r="V56" s="72"/>
    </row>
    <row r="57" spans="5:22" customFormat="1" x14ac:dyDescent="0.2">
      <c r="E57" s="15" t="s">
        <v>6</v>
      </c>
      <c r="F57" s="70" t="s">
        <v>6</v>
      </c>
      <c r="G57" s="70" t="s">
        <v>39</v>
      </c>
      <c r="H57" s="71">
        <v>190</v>
      </c>
      <c r="I57" s="71">
        <v>192</v>
      </c>
      <c r="J57" s="71">
        <v>7</v>
      </c>
      <c r="K57" s="71">
        <v>7</v>
      </c>
      <c r="L57" s="71">
        <v>51</v>
      </c>
      <c r="M57" s="71">
        <v>97</v>
      </c>
      <c r="N57" s="71">
        <v>37</v>
      </c>
      <c r="O57" s="71">
        <v>4</v>
      </c>
      <c r="P57" s="71">
        <v>4</v>
      </c>
      <c r="Q57" s="78">
        <v>0</v>
      </c>
      <c r="R57" s="78">
        <v>0</v>
      </c>
      <c r="S57" s="71">
        <v>21000</v>
      </c>
      <c r="V57" s="72"/>
    </row>
    <row r="58" spans="5:22" customFormat="1" x14ac:dyDescent="0.2">
      <c r="E58" s="15" t="s">
        <v>6</v>
      </c>
      <c r="F58" s="70" t="s">
        <v>6</v>
      </c>
      <c r="G58" s="70" t="s">
        <v>22</v>
      </c>
      <c r="H58" s="71">
        <v>167</v>
      </c>
      <c r="I58" s="71">
        <v>166</v>
      </c>
      <c r="J58" s="71">
        <v>24</v>
      </c>
      <c r="K58" s="71">
        <v>24</v>
      </c>
      <c r="L58" s="71">
        <v>29</v>
      </c>
      <c r="M58" s="71">
        <v>104</v>
      </c>
      <c r="N58" s="71">
        <v>9</v>
      </c>
      <c r="O58" s="71">
        <v>13</v>
      </c>
      <c r="P58" s="71">
        <v>12</v>
      </c>
      <c r="Q58" s="71">
        <v>1</v>
      </c>
      <c r="R58" s="78">
        <v>0</v>
      </c>
      <c r="S58" s="71">
        <v>113600</v>
      </c>
      <c r="V58" s="72"/>
    </row>
    <row r="59" spans="5:22" customFormat="1" x14ac:dyDescent="0.2">
      <c r="E59" s="15" t="s">
        <v>6</v>
      </c>
      <c r="F59" s="70" t="s">
        <v>6</v>
      </c>
      <c r="G59" s="70" t="s">
        <v>23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8">
        <v>0</v>
      </c>
      <c r="Q59" s="78">
        <v>0</v>
      </c>
      <c r="R59" s="78">
        <v>0</v>
      </c>
      <c r="S59" s="78">
        <v>0</v>
      </c>
      <c r="V59" s="72"/>
    </row>
    <row r="60" spans="5:22" customFormat="1" x14ac:dyDescent="0.2">
      <c r="E60" s="15" t="s">
        <v>6</v>
      </c>
      <c r="F60" s="70" t="s">
        <v>6</v>
      </c>
      <c r="G60" s="70" t="s">
        <v>24</v>
      </c>
      <c r="H60" s="71">
        <v>1</v>
      </c>
      <c r="I60" s="78">
        <v>0</v>
      </c>
      <c r="J60" s="78">
        <v>0</v>
      </c>
      <c r="K60" s="78">
        <v>0</v>
      </c>
      <c r="L60" s="78">
        <v>0</v>
      </c>
      <c r="M60" s="78">
        <v>0</v>
      </c>
      <c r="N60" s="78">
        <v>0</v>
      </c>
      <c r="O60" s="71">
        <v>1</v>
      </c>
      <c r="P60" s="71">
        <v>1</v>
      </c>
      <c r="Q60" s="78">
        <v>0</v>
      </c>
      <c r="R60" s="78">
        <v>0</v>
      </c>
      <c r="S60" s="78">
        <v>0</v>
      </c>
      <c r="V60" s="72"/>
    </row>
    <row r="61" spans="5:22" customFormat="1" x14ac:dyDescent="0.2">
      <c r="E61" s="15" t="s">
        <v>6</v>
      </c>
      <c r="F61" s="70" t="s">
        <v>6</v>
      </c>
      <c r="G61" s="70" t="s">
        <v>25</v>
      </c>
      <c r="H61" s="71">
        <v>11</v>
      </c>
      <c r="I61" s="71">
        <v>8</v>
      </c>
      <c r="J61" s="71">
        <v>3</v>
      </c>
      <c r="K61" s="71">
        <v>3</v>
      </c>
      <c r="L61" s="71">
        <v>3</v>
      </c>
      <c r="M61" s="71">
        <v>2</v>
      </c>
      <c r="N61" s="78">
        <v>0</v>
      </c>
      <c r="O61" s="71">
        <v>3</v>
      </c>
      <c r="P61" s="71">
        <v>3</v>
      </c>
      <c r="Q61" s="78">
        <v>0</v>
      </c>
      <c r="R61" s="78">
        <v>0</v>
      </c>
      <c r="S61" s="71">
        <v>4000</v>
      </c>
      <c r="V61" s="72"/>
    </row>
    <row r="62" spans="5:22" customFormat="1" x14ac:dyDescent="0.2">
      <c r="E62" s="15" t="s">
        <v>123</v>
      </c>
      <c r="F62" s="15" t="s">
        <v>78</v>
      </c>
      <c r="G62" s="15" t="s">
        <v>21</v>
      </c>
      <c r="H62" s="16">
        <v>125</v>
      </c>
      <c r="I62" s="16">
        <v>117</v>
      </c>
      <c r="J62" s="16">
        <v>10</v>
      </c>
      <c r="K62" s="16">
        <v>9</v>
      </c>
      <c r="L62" s="16">
        <v>60</v>
      </c>
      <c r="M62" s="16">
        <v>32</v>
      </c>
      <c r="N62" s="16">
        <v>15</v>
      </c>
      <c r="O62" s="16">
        <v>16</v>
      </c>
      <c r="P62" s="16">
        <v>15</v>
      </c>
      <c r="Q62" s="16">
        <v>1</v>
      </c>
      <c r="R62" s="77">
        <v>0</v>
      </c>
      <c r="S62" s="16">
        <v>25000</v>
      </c>
      <c r="V62" s="72"/>
    </row>
    <row r="63" spans="5:22" customFormat="1" x14ac:dyDescent="0.2">
      <c r="E63" s="15" t="s">
        <v>6</v>
      </c>
      <c r="F63" s="15" t="s">
        <v>6</v>
      </c>
      <c r="G63" s="15" t="s">
        <v>39</v>
      </c>
      <c r="H63" s="16">
        <v>42</v>
      </c>
      <c r="I63" s="16">
        <v>36</v>
      </c>
      <c r="J63" s="16">
        <v>1</v>
      </c>
      <c r="K63" s="16">
        <v>1</v>
      </c>
      <c r="L63" s="16">
        <v>20</v>
      </c>
      <c r="M63" s="16">
        <v>1</v>
      </c>
      <c r="N63" s="16">
        <v>14</v>
      </c>
      <c r="O63" s="16">
        <v>8</v>
      </c>
      <c r="P63" s="16">
        <v>7</v>
      </c>
      <c r="Q63" s="16">
        <v>1</v>
      </c>
      <c r="R63" s="77">
        <v>0</v>
      </c>
      <c r="S63" s="16">
        <v>2000</v>
      </c>
      <c r="V63" s="72"/>
    </row>
    <row r="64" spans="5:22" customFormat="1" x14ac:dyDescent="0.2">
      <c r="E64" s="15" t="s">
        <v>6</v>
      </c>
      <c r="F64" s="15" t="s">
        <v>6</v>
      </c>
      <c r="G64" s="15" t="s">
        <v>22</v>
      </c>
      <c r="H64" s="16">
        <v>82</v>
      </c>
      <c r="I64" s="16">
        <v>81</v>
      </c>
      <c r="J64" s="16">
        <v>9</v>
      </c>
      <c r="K64" s="16">
        <v>8</v>
      </c>
      <c r="L64" s="16">
        <v>40</v>
      </c>
      <c r="M64" s="16">
        <v>31</v>
      </c>
      <c r="N64" s="16">
        <v>1</v>
      </c>
      <c r="O64" s="16">
        <v>7</v>
      </c>
      <c r="P64" s="16">
        <v>7</v>
      </c>
      <c r="Q64" s="77">
        <v>0</v>
      </c>
      <c r="R64" s="77">
        <v>0</v>
      </c>
      <c r="S64" s="16">
        <v>23000</v>
      </c>
      <c r="V64" s="72"/>
    </row>
    <row r="65" spans="5:22" customFormat="1" x14ac:dyDescent="0.2">
      <c r="E65" s="15" t="s">
        <v>6</v>
      </c>
      <c r="F65" s="15" t="s">
        <v>6</v>
      </c>
      <c r="G65" s="15" t="s">
        <v>23</v>
      </c>
      <c r="H65" s="77">
        <v>0</v>
      </c>
      <c r="I65" s="77">
        <v>0</v>
      </c>
      <c r="J65" s="77">
        <v>0</v>
      </c>
      <c r="K65" s="77">
        <v>0</v>
      </c>
      <c r="L65" s="77">
        <v>0</v>
      </c>
      <c r="M65" s="77">
        <v>0</v>
      </c>
      <c r="N65" s="77">
        <v>0</v>
      </c>
      <c r="O65" s="77">
        <v>0</v>
      </c>
      <c r="P65" s="77">
        <v>0</v>
      </c>
      <c r="Q65" s="77">
        <v>0</v>
      </c>
      <c r="R65" s="77">
        <v>0</v>
      </c>
      <c r="S65" s="77">
        <v>0</v>
      </c>
      <c r="V65" s="72"/>
    </row>
    <row r="66" spans="5:22" customFormat="1" x14ac:dyDescent="0.2">
      <c r="E66" s="15" t="s">
        <v>6</v>
      </c>
      <c r="F66" s="15" t="s">
        <v>6</v>
      </c>
      <c r="G66" s="15" t="s">
        <v>24</v>
      </c>
      <c r="H66" s="77">
        <v>0</v>
      </c>
      <c r="I66" s="77">
        <v>0</v>
      </c>
      <c r="J66" s="77">
        <v>0</v>
      </c>
      <c r="K66" s="77">
        <v>0</v>
      </c>
      <c r="L66" s="77">
        <v>0</v>
      </c>
      <c r="M66" s="77">
        <v>0</v>
      </c>
      <c r="N66" s="77">
        <v>0</v>
      </c>
      <c r="O66" s="77">
        <v>0</v>
      </c>
      <c r="P66" s="77">
        <v>0</v>
      </c>
      <c r="Q66" s="77">
        <v>0</v>
      </c>
      <c r="R66" s="77">
        <v>0</v>
      </c>
      <c r="S66" s="77">
        <v>0</v>
      </c>
      <c r="V66" s="72"/>
    </row>
    <row r="67" spans="5:22" customFormat="1" x14ac:dyDescent="0.2">
      <c r="E67" s="15" t="s">
        <v>6</v>
      </c>
      <c r="F67" s="15" t="s">
        <v>6</v>
      </c>
      <c r="G67" s="15" t="s">
        <v>25</v>
      </c>
      <c r="H67" s="16">
        <v>1</v>
      </c>
      <c r="I67" s="77">
        <v>0</v>
      </c>
      <c r="J67" s="77">
        <v>0</v>
      </c>
      <c r="K67" s="77">
        <v>0</v>
      </c>
      <c r="L67" s="77">
        <v>0</v>
      </c>
      <c r="M67" s="77">
        <v>0</v>
      </c>
      <c r="N67" s="77">
        <v>0</v>
      </c>
      <c r="O67" s="16">
        <v>1</v>
      </c>
      <c r="P67" s="16">
        <v>1</v>
      </c>
      <c r="Q67" s="77">
        <v>0</v>
      </c>
      <c r="R67" s="77">
        <v>0</v>
      </c>
      <c r="S67" s="77">
        <v>0</v>
      </c>
      <c r="V67" s="72"/>
    </row>
    <row r="68" spans="5:22" customFormat="1" x14ac:dyDescent="0.2">
      <c r="E68" s="15" t="s">
        <v>6</v>
      </c>
      <c r="F68" s="15" t="s">
        <v>80</v>
      </c>
      <c r="G68" s="15" t="s">
        <v>21</v>
      </c>
      <c r="H68" s="16">
        <v>428</v>
      </c>
      <c r="I68" s="16">
        <v>430</v>
      </c>
      <c r="J68" s="16">
        <v>6</v>
      </c>
      <c r="K68" s="16">
        <v>6</v>
      </c>
      <c r="L68" s="16">
        <v>33</v>
      </c>
      <c r="M68" s="16">
        <v>388</v>
      </c>
      <c r="N68" s="16">
        <v>3</v>
      </c>
      <c r="O68" s="16">
        <v>4</v>
      </c>
      <c r="P68" s="16">
        <v>3</v>
      </c>
      <c r="Q68" s="77">
        <v>0</v>
      </c>
      <c r="R68" s="16">
        <v>1</v>
      </c>
      <c r="S68" s="16">
        <v>15000</v>
      </c>
      <c r="V68" s="72"/>
    </row>
    <row r="69" spans="5:22" customFormat="1" x14ac:dyDescent="0.2">
      <c r="E69" s="15" t="s">
        <v>6</v>
      </c>
      <c r="F69" s="15" t="s">
        <v>6</v>
      </c>
      <c r="G69" s="15" t="s">
        <v>39</v>
      </c>
      <c r="H69" s="16">
        <v>31</v>
      </c>
      <c r="I69" s="16">
        <v>30</v>
      </c>
      <c r="J69" s="16">
        <v>2</v>
      </c>
      <c r="K69" s="16">
        <v>2</v>
      </c>
      <c r="L69" s="16">
        <v>28</v>
      </c>
      <c r="M69" s="77">
        <v>0</v>
      </c>
      <c r="N69" s="77">
        <v>0</v>
      </c>
      <c r="O69" s="16">
        <v>1</v>
      </c>
      <c r="P69" s="16">
        <v>1</v>
      </c>
      <c r="Q69" s="77">
        <v>0</v>
      </c>
      <c r="R69" s="77">
        <v>0</v>
      </c>
      <c r="S69" s="16">
        <v>4000</v>
      </c>
      <c r="V69" s="72"/>
    </row>
    <row r="70" spans="5:22" customFormat="1" x14ac:dyDescent="0.2">
      <c r="E70" s="15" t="s">
        <v>6</v>
      </c>
      <c r="F70" s="15" t="s">
        <v>6</v>
      </c>
      <c r="G70" s="15" t="s">
        <v>22</v>
      </c>
      <c r="H70" s="16">
        <v>397</v>
      </c>
      <c r="I70" s="16">
        <v>398</v>
      </c>
      <c r="J70" s="16">
        <v>4</v>
      </c>
      <c r="K70" s="16">
        <v>4</v>
      </c>
      <c r="L70" s="16">
        <v>3</v>
      </c>
      <c r="M70" s="16">
        <v>388</v>
      </c>
      <c r="N70" s="16">
        <v>3</v>
      </c>
      <c r="O70" s="16">
        <v>3</v>
      </c>
      <c r="P70" s="16">
        <v>2</v>
      </c>
      <c r="Q70" s="77">
        <v>0</v>
      </c>
      <c r="R70" s="16">
        <v>1</v>
      </c>
      <c r="S70" s="16">
        <v>11000</v>
      </c>
      <c r="V70" s="72"/>
    </row>
    <row r="71" spans="5:22" customFormat="1" x14ac:dyDescent="0.2">
      <c r="E71" s="15" t="s">
        <v>6</v>
      </c>
      <c r="F71" s="15" t="s">
        <v>6</v>
      </c>
      <c r="G71" s="15" t="s">
        <v>23</v>
      </c>
      <c r="H71" s="77">
        <v>0</v>
      </c>
      <c r="I71" s="16">
        <v>2</v>
      </c>
      <c r="J71" s="77">
        <v>0</v>
      </c>
      <c r="K71" s="77">
        <v>0</v>
      </c>
      <c r="L71" s="16">
        <v>2</v>
      </c>
      <c r="M71" s="77">
        <v>0</v>
      </c>
      <c r="N71" s="77">
        <v>0</v>
      </c>
      <c r="O71" s="77">
        <v>0</v>
      </c>
      <c r="P71" s="77">
        <v>0</v>
      </c>
      <c r="Q71" s="77">
        <v>0</v>
      </c>
      <c r="R71" s="77">
        <v>0</v>
      </c>
      <c r="S71" s="77">
        <v>0</v>
      </c>
      <c r="V71" s="72"/>
    </row>
    <row r="72" spans="5:22" customFormat="1" x14ac:dyDescent="0.2">
      <c r="E72" s="15" t="s">
        <v>6</v>
      </c>
      <c r="F72" s="15" t="s">
        <v>6</v>
      </c>
      <c r="G72" s="15" t="s">
        <v>24</v>
      </c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V72" s="72"/>
    </row>
    <row r="73" spans="5:22" customFormat="1" x14ac:dyDescent="0.2">
      <c r="E73" s="15" t="s">
        <v>6</v>
      </c>
      <c r="F73" s="15" t="s">
        <v>6</v>
      </c>
      <c r="G73" s="15" t="s">
        <v>25</v>
      </c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V73" s="72"/>
    </row>
    <row r="74" spans="5:22" customFormat="1" x14ac:dyDescent="0.2">
      <c r="E74" s="15" t="s">
        <v>6</v>
      </c>
      <c r="F74" s="15" t="s">
        <v>81</v>
      </c>
      <c r="G74" s="15" t="s">
        <v>21</v>
      </c>
      <c r="H74" s="16">
        <v>2933</v>
      </c>
      <c r="I74" s="16">
        <v>2965</v>
      </c>
      <c r="J74" s="16">
        <v>68</v>
      </c>
      <c r="K74" s="16">
        <v>68</v>
      </c>
      <c r="L74" s="16">
        <v>148</v>
      </c>
      <c r="M74" s="16">
        <v>2101</v>
      </c>
      <c r="N74" s="16">
        <v>648</v>
      </c>
      <c r="O74" s="16">
        <v>212</v>
      </c>
      <c r="P74" s="16">
        <v>193</v>
      </c>
      <c r="Q74" s="16">
        <v>16</v>
      </c>
      <c r="R74" s="16">
        <v>3</v>
      </c>
      <c r="S74" s="16">
        <v>245500</v>
      </c>
    </row>
    <row r="75" spans="5:22" customFormat="1" x14ac:dyDescent="0.2">
      <c r="E75" s="15" t="s">
        <v>6</v>
      </c>
      <c r="F75" s="15" t="s">
        <v>6</v>
      </c>
      <c r="G75" s="15" t="s">
        <v>39</v>
      </c>
      <c r="H75" s="16">
        <v>168</v>
      </c>
      <c r="I75" s="16">
        <v>141</v>
      </c>
      <c r="J75" s="16">
        <v>9</v>
      </c>
      <c r="K75" s="16">
        <v>9</v>
      </c>
      <c r="L75" s="16">
        <v>32</v>
      </c>
      <c r="M75" s="16">
        <v>27</v>
      </c>
      <c r="N75" s="16">
        <v>73</v>
      </c>
      <c r="O75" s="16">
        <v>30</v>
      </c>
      <c r="P75" s="16">
        <v>30</v>
      </c>
      <c r="Q75" s="77">
        <v>0</v>
      </c>
      <c r="R75" s="77">
        <v>0</v>
      </c>
      <c r="S75" s="16">
        <v>37000</v>
      </c>
    </row>
    <row r="76" spans="5:22" customFormat="1" x14ac:dyDescent="0.2">
      <c r="E76" s="15" t="s">
        <v>6</v>
      </c>
      <c r="F76" s="15" t="s">
        <v>6</v>
      </c>
      <c r="G76" s="15" t="s">
        <v>22</v>
      </c>
      <c r="H76" s="16">
        <v>2737</v>
      </c>
      <c r="I76" s="16">
        <v>2793</v>
      </c>
      <c r="J76" s="16">
        <v>51</v>
      </c>
      <c r="K76" s="16">
        <v>51</v>
      </c>
      <c r="L76" s="16">
        <v>105</v>
      </c>
      <c r="M76" s="16">
        <v>2063</v>
      </c>
      <c r="N76" s="16">
        <v>574</v>
      </c>
      <c r="O76" s="16">
        <v>180</v>
      </c>
      <c r="P76" s="16">
        <v>161</v>
      </c>
      <c r="Q76" s="16">
        <v>16</v>
      </c>
      <c r="R76" s="16">
        <v>3</v>
      </c>
      <c r="S76" s="16">
        <v>190500</v>
      </c>
    </row>
    <row r="77" spans="5:22" customFormat="1" x14ac:dyDescent="0.2">
      <c r="E77" s="15" t="s">
        <v>6</v>
      </c>
      <c r="F77" s="15" t="s">
        <v>6</v>
      </c>
      <c r="G77" s="15" t="s">
        <v>23</v>
      </c>
      <c r="H77" s="16">
        <v>1</v>
      </c>
      <c r="I77" s="16">
        <v>1</v>
      </c>
      <c r="J77" s="77">
        <v>0</v>
      </c>
      <c r="K77" s="77">
        <v>0</v>
      </c>
      <c r="L77" s="16">
        <v>1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</row>
    <row r="78" spans="5:22" customFormat="1" x14ac:dyDescent="0.2">
      <c r="E78" s="15" t="s">
        <v>6</v>
      </c>
      <c r="F78" s="15" t="s">
        <v>6</v>
      </c>
      <c r="G78" s="15" t="s">
        <v>24</v>
      </c>
      <c r="H78" s="16">
        <v>4</v>
      </c>
      <c r="I78" s="16">
        <v>5</v>
      </c>
      <c r="J78" s="77">
        <v>0</v>
      </c>
      <c r="K78" s="77">
        <v>0</v>
      </c>
      <c r="L78" s="16">
        <v>4</v>
      </c>
      <c r="M78" s="16">
        <v>1</v>
      </c>
      <c r="N78" s="77">
        <v>0</v>
      </c>
      <c r="O78" s="16">
        <v>1</v>
      </c>
      <c r="P78" s="16">
        <v>1</v>
      </c>
      <c r="Q78" s="77">
        <v>0</v>
      </c>
      <c r="R78" s="77">
        <v>0</v>
      </c>
      <c r="S78" s="77">
        <v>0</v>
      </c>
    </row>
    <row r="79" spans="5:22" customFormat="1" x14ac:dyDescent="0.2">
      <c r="E79" s="15" t="s">
        <v>6</v>
      </c>
      <c r="F79" s="15" t="s">
        <v>6</v>
      </c>
      <c r="G79" s="15" t="s">
        <v>25</v>
      </c>
      <c r="H79" s="16">
        <v>23</v>
      </c>
      <c r="I79" s="16">
        <v>25</v>
      </c>
      <c r="J79" s="16">
        <v>8</v>
      </c>
      <c r="K79" s="16">
        <v>8</v>
      </c>
      <c r="L79" s="16">
        <v>6</v>
      </c>
      <c r="M79" s="16">
        <v>10</v>
      </c>
      <c r="N79" s="16">
        <v>1</v>
      </c>
      <c r="O79" s="16">
        <v>1</v>
      </c>
      <c r="P79" s="16">
        <v>1</v>
      </c>
      <c r="Q79" s="77">
        <v>0</v>
      </c>
      <c r="R79" s="77">
        <v>0</v>
      </c>
      <c r="S79" s="16">
        <v>18000</v>
      </c>
    </row>
    <row r="80" spans="5:22" customFormat="1" x14ac:dyDescent="0.2">
      <c r="E80" s="15" t="s">
        <v>6</v>
      </c>
      <c r="F80" s="15" t="s">
        <v>106</v>
      </c>
      <c r="G80" s="15" t="s">
        <v>21</v>
      </c>
      <c r="H80" s="16">
        <v>193</v>
      </c>
      <c r="I80" s="16">
        <v>187</v>
      </c>
      <c r="J80" s="16">
        <v>16</v>
      </c>
      <c r="K80" s="16">
        <v>15</v>
      </c>
      <c r="L80" s="16">
        <v>26</v>
      </c>
      <c r="M80" s="16">
        <v>128</v>
      </c>
      <c r="N80" s="16">
        <v>17</v>
      </c>
      <c r="O80" s="16">
        <v>12</v>
      </c>
      <c r="P80" s="16">
        <v>11</v>
      </c>
      <c r="Q80" s="16">
        <v>1</v>
      </c>
      <c r="R80" s="77">
        <v>0</v>
      </c>
      <c r="S80" s="16">
        <v>39000</v>
      </c>
    </row>
    <row r="81" spans="5:19" customFormat="1" x14ac:dyDescent="0.2">
      <c r="E81" s="15" t="s">
        <v>6</v>
      </c>
      <c r="F81" s="15" t="s">
        <v>6</v>
      </c>
      <c r="G81" s="15" t="s">
        <v>39</v>
      </c>
      <c r="H81" s="16">
        <v>26</v>
      </c>
      <c r="I81" s="16">
        <v>24</v>
      </c>
      <c r="J81" s="16">
        <v>3</v>
      </c>
      <c r="K81" s="16">
        <v>3</v>
      </c>
      <c r="L81" s="16">
        <v>9</v>
      </c>
      <c r="M81" s="77">
        <v>0</v>
      </c>
      <c r="N81" s="16">
        <v>12</v>
      </c>
      <c r="O81" s="16">
        <v>2</v>
      </c>
      <c r="P81" s="16">
        <v>2</v>
      </c>
      <c r="Q81" s="77">
        <v>0</v>
      </c>
      <c r="R81" s="77">
        <v>0</v>
      </c>
      <c r="S81" s="16">
        <v>6000</v>
      </c>
    </row>
    <row r="82" spans="5:19" customFormat="1" x14ac:dyDescent="0.2">
      <c r="E82" s="15" t="s">
        <v>6</v>
      </c>
      <c r="F82" s="15" t="s">
        <v>6</v>
      </c>
      <c r="G82" s="15" t="s">
        <v>22</v>
      </c>
      <c r="H82" s="16">
        <v>167</v>
      </c>
      <c r="I82" s="16">
        <v>163</v>
      </c>
      <c r="J82" s="16">
        <v>13</v>
      </c>
      <c r="K82" s="16">
        <v>12</v>
      </c>
      <c r="L82" s="16">
        <v>17</v>
      </c>
      <c r="M82" s="16">
        <v>128</v>
      </c>
      <c r="N82" s="16">
        <v>5</v>
      </c>
      <c r="O82" s="16">
        <v>10</v>
      </c>
      <c r="P82" s="16">
        <v>9</v>
      </c>
      <c r="Q82" s="16">
        <v>1</v>
      </c>
      <c r="R82" s="77">
        <v>0</v>
      </c>
      <c r="S82" s="16">
        <v>33000</v>
      </c>
    </row>
    <row r="83" spans="5:19" customFormat="1" x14ac:dyDescent="0.2">
      <c r="E83" s="15" t="s">
        <v>6</v>
      </c>
      <c r="F83" s="15" t="s">
        <v>6</v>
      </c>
      <c r="G83" s="15" t="s">
        <v>23</v>
      </c>
      <c r="H83" s="77">
        <v>0</v>
      </c>
      <c r="I83" s="77">
        <v>0</v>
      </c>
      <c r="J83" s="77">
        <v>0</v>
      </c>
      <c r="K83" s="77">
        <v>0</v>
      </c>
      <c r="L83" s="77">
        <v>0</v>
      </c>
      <c r="M83" s="77">
        <v>0</v>
      </c>
      <c r="N83" s="77">
        <v>0</v>
      </c>
      <c r="O83" s="77">
        <v>0</v>
      </c>
      <c r="P83" s="77">
        <v>0</v>
      </c>
      <c r="Q83" s="77">
        <v>0</v>
      </c>
      <c r="R83" s="77">
        <v>0</v>
      </c>
      <c r="S83" s="77">
        <v>0</v>
      </c>
    </row>
    <row r="84" spans="5:19" customFormat="1" x14ac:dyDescent="0.2">
      <c r="E84" s="15" t="s">
        <v>6</v>
      </c>
      <c r="F84" s="15" t="s">
        <v>6</v>
      </c>
      <c r="G84" s="15" t="s">
        <v>24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7">
        <v>0</v>
      </c>
      <c r="O84" s="77">
        <v>0</v>
      </c>
      <c r="P84" s="77">
        <v>0</v>
      </c>
      <c r="Q84" s="77">
        <v>0</v>
      </c>
      <c r="R84" s="77">
        <v>0</v>
      </c>
      <c r="S84" s="77">
        <v>0</v>
      </c>
    </row>
    <row r="85" spans="5:19" customFormat="1" x14ac:dyDescent="0.2">
      <c r="E85" s="15" t="s">
        <v>6</v>
      </c>
      <c r="F85" s="15" t="s">
        <v>6</v>
      </c>
      <c r="G85" s="15" t="s">
        <v>25</v>
      </c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</row>
    <row r="86" spans="5:19" customFormat="1" x14ac:dyDescent="0.2">
      <c r="E86" s="15" t="s">
        <v>6</v>
      </c>
      <c r="F86" s="15" t="s">
        <v>112</v>
      </c>
      <c r="G86" s="15" t="s">
        <v>21</v>
      </c>
      <c r="H86" s="16">
        <v>92</v>
      </c>
      <c r="I86" s="16">
        <v>82</v>
      </c>
      <c r="J86" s="16">
        <v>1</v>
      </c>
      <c r="K86" s="16">
        <v>1</v>
      </c>
      <c r="L86" s="16">
        <v>18</v>
      </c>
      <c r="M86" s="16">
        <v>44</v>
      </c>
      <c r="N86" s="16">
        <v>19</v>
      </c>
      <c r="O86" s="16">
        <v>13</v>
      </c>
      <c r="P86" s="16">
        <v>13</v>
      </c>
      <c r="Q86" s="77">
        <v>0</v>
      </c>
      <c r="R86" s="77">
        <v>0</v>
      </c>
      <c r="S86" s="16">
        <v>2000</v>
      </c>
    </row>
    <row r="87" spans="5:19" customFormat="1" x14ac:dyDescent="0.2">
      <c r="E87" s="15" t="s">
        <v>6</v>
      </c>
      <c r="F87" s="15" t="s">
        <v>6</v>
      </c>
      <c r="G87" s="15" t="s">
        <v>39</v>
      </c>
      <c r="H87" s="16">
        <v>23</v>
      </c>
      <c r="I87" s="16">
        <v>18</v>
      </c>
      <c r="J87" s="77">
        <v>0</v>
      </c>
      <c r="K87" s="77">
        <v>0</v>
      </c>
      <c r="L87" s="16">
        <v>7</v>
      </c>
      <c r="M87" s="16">
        <v>5</v>
      </c>
      <c r="N87" s="16">
        <v>6</v>
      </c>
      <c r="O87" s="16">
        <v>5</v>
      </c>
      <c r="P87" s="16">
        <v>5</v>
      </c>
      <c r="Q87" s="77">
        <v>0</v>
      </c>
      <c r="R87" s="77">
        <v>0</v>
      </c>
      <c r="S87" s="77">
        <v>0</v>
      </c>
    </row>
    <row r="88" spans="5:19" customFormat="1" x14ac:dyDescent="0.2">
      <c r="E88" s="15" t="s">
        <v>6</v>
      </c>
      <c r="F88" s="15" t="s">
        <v>6</v>
      </c>
      <c r="G88" s="15" t="s">
        <v>22</v>
      </c>
      <c r="H88" s="16">
        <v>69</v>
      </c>
      <c r="I88" s="16">
        <v>64</v>
      </c>
      <c r="J88" s="16">
        <v>1</v>
      </c>
      <c r="K88" s="16">
        <v>1</v>
      </c>
      <c r="L88" s="16">
        <v>11</v>
      </c>
      <c r="M88" s="16">
        <v>39</v>
      </c>
      <c r="N88" s="16">
        <v>13</v>
      </c>
      <c r="O88" s="16">
        <v>8</v>
      </c>
      <c r="P88" s="16">
        <v>8</v>
      </c>
      <c r="Q88" s="77">
        <v>0</v>
      </c>
      <c r="R88" s="77">
        <v>0</v>
      </c>
      <c r="S88" s="16">
        <v>2000</v>
      </c>
    </row>
    <row r="89" spans="5:19" customFormat="1" x14ac:dyDescent="0.2">
      <c r="E89" s="15" t="s">
        <v>6</v>
      </c>
      <c r="F89" s="15" t="s">
        <v>6</v>
      </c>
      <c r="G89" s="15" t="s">
        <v>23</v>
      </c>
      <c r="H89" s="77">
        <v>0</v>
      </c>
      <c r="I89" s="77">
        <v>0</v>
      </c>
      <c r="J89" s="77">
        <v>0</v>
      </c>
      <c r="K89" s="77">
        <v>0</v>
      </c>
      <c r="L89" s="77">
        <v>0</v>
      </c>
      <c r="M89" s="77">
        <v>0</v>
      </c>
      <c r="N89" s="77">
        <v>0</v>
      </c>
      <c r="O89" s="77">
        <v>0</v>
      </c>
      <c r="P89" s="77">
        <v>0</v>
      </c>
      <c r="Q89" s="77">
        <v>0</v>
      </c>
      <c r="R89" s="77">
        <v>0</v>
      </c>
      <c r="S89" s="77">
        <v>0</v>
      </c>
    </row>
    <row r="90" spans="5:19" customFormat="1" x14ac:dyDescent="0.2">
      <c r="E90" s="15" t="s">
        <v>6</v>
      </c>
      <c r="F90" s="15" t="s">
        <v>6</v>
      </c>
      <c r="G90" s="15" t="s">
        <v>24</v>
      </c>
      <c r="H90" s="77">
        <v>0</v>
      </c>
      <c r="I90" s="77">
        <v>0</v>
      </c>
      <c r="J90" s="77">
        <v>0</v>
      </c>
      <c r="K90" s="77">
        <v>0</v>
      </c>
      <c r="L90" s="77">
        <v>0</v>
      </c>
      <c r="M90" s="77">
        <v>0</v>
      </c>
      <c r="N90" s="77">
        <v>0</v>
      </c>
      <c r="O90" s="77">
        <v>0</v>
      </c>
      <c r="P90" s="77">
        <v>0</v>
      </c>
      <c r="Q90" s="77">
        <v>0</v>
      </c>
      <c r="R90" s="77">
        <v>0</v>
      </c>
      <c r="S90" s="77">
        <v>0</v>
      </c>
    </row>
    <row r="91" spans="5:19" customFormat="1" x14ac:dyDescent="0.2">
      <c r="E91" s="15" t="s">
        <v>6</v>
      </c>
      <c r="F91" s="15" t="s">
        <v>6</v>
      </c>
      <c r="G91" s="15" t="s">
        <v>25</v>
      </c>
      <c r="H91" s="77">
        <v>0</v>
      </c>
      <c r="I91" s="77">
        <v>0</v>
      </c>
      <c r="J91" s="77">
        <v>0</v>
      </c>
      <c r="K91" s="77">
        <v>0</v>
      </c>
      <c r="L91" s="77">
        <v>0</v>
      </c>
      <c r="M91" s="77">
        <v>0</v>
      </c>
      <c r="N91" s="77">
        <v>0</v>
      </c>
      <c r="O91" s="77">
        <v>0</v>
      </c>
      <c r="P91" s="77">
        <v>0</v>
      </c>
      <c r="Q91" s="77">
        <v>0</v>
      </c>
      <c r="R91" s="77">
        <v>0</v>
      </c>
      <c r="S91" s="77">
        <v>0</v>
      </c>
    </row>
    <row r="92" spans="5:19" customFormat="1" x14ac:dyDescent="0.2">
      <c r="E92" s="15" t="s">
        <v>6</v>
      </c>
      <c r="F92" s="15" t="s">
        <v>117</v>
      </c>
      <c r="G92" s="15" t="s">
        <v>21</v>
      </c>
      <c r="H92" s="16">
        <v>44</v>
      </c>
      <c r="I92" s="16">
        <v>42</v>
      </c>
      <c r="J92" s="16">
        <v>9</v>
      </c>
      <c r="K92" s="16">
        <v>9</v>
      </c>
      <c r="L92" s="16">
        <v>17</v>
      </c>
      <c r="M92" s="16">
        <v>11</v>
      </c>
      <c r="N92" s="16">
        <v>5</v>
      </c>
      <c r="O92" s="16">
        <v>9</v>
      </c>
      <c r="P92" s="16">
        <v>6</v>
      </c>
      <c r="Q92" s="16">
        <v>3</v>
      </c>
      <c r="R92" s="77">
        <v>0</v>
      </c>
      <c r="S92" s="16">
        <v>27000</v>
      </c>
    </row>
    <row r="93" spans="5:19" customFormat="1" x14ac:dyDescent="0.2">
      <c r="E93" s="15" t="s">
        <v>6</v>
      </c>
      <c r="F93" s="15" t="s">
        <v>6</v>
      </c>
      <c r="G93" s="15" t="s">
        <v>39</v>
      </c>
      <c r="H93" s="16">
        <v>11</v>
      </c>
      <c r="I93" s="16">
        <v>10</v>
      </c>
      <c r="J93" s="16">
        <v>1</v>
      </c>
      <c r="K93" s="16">
        <v>1</v>
      </c>
      <c r="L93" s="16">
        <v>6</v>
      </c>
      <c r="M93" s="16">
        <v>2</v>
      </c>
      <c r="N93" s="16">
        <v>1</v>
      </c>
      <c r="O93" s="16">
        <v>2</v>
      </c>
      <c r="P93" s="16">
        <v>2</v>
      </c>
      <c r="Q93" s="77">
        <v>0</v>
      </c>
      <c r="R93" s="77">
        <v>0</v>
      </c>
      <c r="S93" s="16">
        <v>2000</v>
      </c>
    </row>
    <row r="94" spans="5:19" customFormat="1" x14ac:dyDescent="0.2">
      <c r="E94" s="15" t="s">
        <v>6</v>
      </c>
      <c r="F94" s="15" t="s">
        <v>6</v>
      </c>
      <c r="G94" s="15" t="s">
        <v>22</v>
      </c>
      <c r="H94" s="16">
        <v>33</v>
      </c>
      <c r="I94" s="16">
        <v>30</v>
      </c>
      <c r="J94" s="16">
        <v>8</v>
      </c>
      <c r="K94" s="16">
        <v>8</v>
      </c>
      <c r="L94" s="16">
        <v>11</v>
      </c>
      <c r="M94" s="16">
        <v>8</v>
      </c>
      <c r="N94" s="16">
        <v>3</v>
      </c>
      <c r="O94" s="16">
        <v>7</v>
      </c>
      <c r="P94" s="16">
        <v>4</v>
      </c>
      <c r="Q94" s="16">
        <v>3</v>
      </c>
      <c r="R94" s="77">
        <v>0</v>
      </c>
      <c r="S94" s="16">
        <v>25000</v>
      </c>
    </row>
    <row r="95" spans="5:19" customFormat="1" x14ac:dyDescent="0.2">
      <c r="E95" s="15" t="s">
        <v>6</v>
      </c>
      <c r="F95" s="15" t="s">
        <v>6</v>
      </c>
      <c r="G95" s="15" t="s">
        <v>23</v>
      </c>
      <c r="H95" s="77">
        <v>0</v>
      </c>
      <c r="I95" s="77">
        <v>0</v>
      </c>
      <c r="J95" s="77">
        <v>0</v>
      </c>
      <c r="K95" s="77">
        <v>0</v>
      </c>
      <c r="L95" s="77">
        <v>0</v>
      </c>
      <c r="M95" s="77">
        <v>0</v>
      </c>
      <c r="N95" s="77">
        <v>0</v>
      </c>
      <c r="O95" s="77">
        <v>0</v>
      </c>
      <c r="P95" s="77">
        <v>0</v>
      </c>
      <c r="Q95" s="77">
        <v>0</v>
      </c>
      <c r="R95" s="77">
        <v>0</v>
      </c>
      <c r="S95" s="77">
        <v>0</v>
      </c>
    </row>
    <row r="96" spans="5:19" customFormat="1" x14ac:dyDescent="0.2">
      <c r="E96" s="15" t="s">
        <v>6</v>
      </c>
      <c r="F96" s="15" t="s">
        <v>6</v>
      </c>
      <c r="G96" s="15" t="s">
        <v>24</v>
      </c>
      <c r="H96" s="77">
        <v>0</v>
      </c>
      <c r="I96" s="16">
        <v>2</v>
      </c>
      <c r="J96" s="77">
        <v>0</v>
      </c>
      <c r="K96" s="77">
        <v>0</v>
      </c>
      <c r="L96" s="77">
        <v>0</v>
      </c>
      <c r="M96" s="16">
        <v>1</v>
      </c>
      <c r="N96" s="16">
        <v>1</v>
      </c>
      <c r="O96" s="77">
        <v>0</v>
      </c>
      <c r="P96" s="77">
        <v>0</v>
      </c>
      <c r="Q96" s="77">
        <v>0</v>
      </c>
      <c r="R96" s="77">
        <v>0</v>
      </c>
      <c r="S96" s="77">
        <v>0</v>
      </c>
    </row>
    <row r="97" spans="5:19" customFormat="1" x14ac:dyDescent="0.2">
      <c r="E97" s="15" t="s">
        <v>6</v>
      </c>
      <c r="F97" s="15" t="s">
        <v>6</v>
      </c>
      <c r="G97" s="15" t="s">
        <v>25</v>
      </c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</row>
    <row r="98" spans="5:19" customFormat="1" x14ac:dyDescent="0.2">
      <c r="E98" s="15" t="s">
        <v>6</v>
      </c>
      <c r="F98" s="70" t="s">
        <v>122</v>
      </c>
      <c r="G98" s="70" t="s">
        <v>21</v>
      </c>
      <c r="H98" s="71">
        <v>3815</v>
      </c>
      <c r="I98" s="71">
        <v>3823</v>
      </c>
      <c r="J98" s="71">
        <v>110</v>
      </c>
      <c r="K98" s="71">
        <v>108</v>
      </c>
      <c r="L98" s="71">
        <v>302</v>
      </c>
      <c r="M98" s="71">
        <v>2704</v>
      </c>
      <c r="N98" s="71">
        <v>707</v>
      </c>
      <c r="O98" s="71">
        <v>266</v>
      </c>
      <c r="P98" s="71">
        <v>241</v>
      </c>
      <c r="Q98" s="71">
        <v>21</v>
      </c>
      <c r="R98" s="71">
        <v>4</v>
      </c>
      <c r="S98" s="71">
        <v>353500</v>
      </c>
    </row>
    <row r="99" spans="5:19" customFormat="1" x14ac:dyDescent="0.2">
      <c r="E99" s="15" t="s">
        <v>6</v>
      </c>
      <c r="F99" s="70" t="s">
        <v>6</v>
      </c>
      <c r="G99" s="70" t="s">
        <v>39</v>
      </c>
      <c r="H99" s="71">
        <v>301</v>
      </c>
      <c r="I99" s="71">
        <v>259</v>
      </c>
      <c r="J99" s="71">
        <v>16</v>
      </c>
      <c r="K99" s="71">
        <v>16</v>
      </c>
      <c r="L99" s="71">
        <v>102</v>
      </c>
      <c r="M99" s="71">
        <v>35</v>
      </c>
      <c r="N99" s="71">
        <v>106</v>
      </c>
      <c r="O99" s="71">
        <v>48</v>
      </c>
      <c r="P99" s="71">
        <v>47</v>
      </c>
      <c r="Q99" s="71">
        <v>1</v>
      </c>
      <c r="R99" s="78">
        <v>0</v>
      </c>
      <c r="S99" s="71">
        <v>51000</v>
      </c>
    </row>
    <row r="100" spans="5:19" customFormat="1" x14ac:dyDescent="0.2">
      <c r="E100" s="15" t="s">
        <v>6</v>
      </c>
      <c r="F100" s="70" t="s">
        <v>6</v>
      </c>
      <c r="G100" s="70" t="s">
        <v>22</v>
      </c>
      <c r="H100" s="71">
        <v>3485</v>
      </c>
      <c r="I100" s="71">
        <v>3529</v>
      </c>
      <c r="J100" s="71">
        <v>86</v>
      </c>
      <c r="K100" s="71">
        <v>84</v>
      </c>
      <c r="L100" s="71">
        <v>187</v>
      </c>
      <c r="M100" s="71">
        <v>2657</v>
      </c>
      <c r="N100" s="71">
        <v>599</v>
      </c>
      <c r="O100" s="71">
        <v>215</v>
      </c>
      <c r="P100" s="71">
        <v>191</v>
      </c>
      <c r="Q100" s="71">
        <v>20</v>
      </c>
      <c r="R100" s="71">
        <v>4</v>
      </c>
      <c r="S100" s="71">
        <v>284500</v>
      </c>
    </row>
    <row r="101" spans="5:19" customFormat="1" x14ac:dyDescent="0.2">
      <c r="E101" s="15" t="s">
        <v>6</v>
      </c>
      <c r="F101" s="70" t="s">
        <v>6</v>
      </c>
      <c r="G101" s="70" t="s">
        <v>23</v>
      </c>
      <c r="H101" s="71">
        <v>1</v>
      </c>
      <c r="I101" s="71">
        <v>3</v>
      </c>
      <c r="J101" s="78">
        <v>0</v>
      </c>
      <c r="K101" s="78">
        <v>0</v>
      </c>
      <c r="L101" s="71">
        <v>3</v>
      </c>
      <c r="M101" s="78">
        <v>0</v>
      </c>
      <c r="N101" s="78">
        <v>0</v>
      </c>
      <c r="O101" s="78">
        <v>0</v>
      </c>
      <c r="P101" s="78">
        <v>0</v>
      </c>
      <c r="Q101" s="78">
        <v>0</v>
      </c>
      <c r="R101" s="78">
        <v>0</v>
      </c>
      <c r="S101" s="78">
        <v>0</v>
      </c>
    </row>
    <row r="102" spans="5:19" customFormat="1" x14ac:dyDescent="0.2">
      <c r="E102" s="15" t="s">
        <v>6</v>
      </c>
      <c r="F102" s="70" t="s">
        <v>6</v>
      </c>
      <c r="G102" s="70" t="s">
        <v>24</v>
      </c>
      <c r="H102" s="71">
        <v>4</v>
      </c>
      <c r="I102" s="71">
        <v>7</v>
      </c>
      <c r="J102" s="78">
        <v>0</v>
      </c>
      <c r="K102" s="78">
        <v>0</v>
      </c>
      <c r="L102" s="71">
        <v>4</v>
      </c>
      <c r="M102" s="71">
        <v>2</v>
      </c>
      <c r="N102" s="71">
        <v>1</v>
      </c>
      <c r="O102" s="71">
        <v>1</v>
      </c>
      <c r="P102" s="71">
        <v>1</v>
      </c>
      <c r="Q102" s="78">
        <v>0</v>
      </c>
      <c r="R102" s="78">
        <v>0</v>
      </c>
      <c r="S102" s="78">
        <v>0</v>
      </c>
    </row>
    <row r="103" spans="5:19" customFormat="1" x14ac:dyDescent="0.2">
      <c r="E103" s="15" t="s">
        <v>6</v>
      </c>
      <c r="F103" s="70" t="s">
        <v>6</v>
      </c>
      <c r="G103" s="70" t="s">
        <v>25</v>
      </c>
      <c r="H103" s="71">
        <v>24</v>
      </c>
      <c r="I103" s="71">
        <v>25</v>
      </c>
      <c r="J103" s="71">
        <v>8</v>
      </c>
      <c r="K103" s="71">
        <v>8</v>
      </c>
      <c r="L103" s="71">
        <v>6</v>
      </c>
      <c r="M103" s="71">
        <v>10</v>
      </c>
      <c r="N103" s="71">
        <v>1</v>
      </c>
      <c r="O103" s="71">
        <v>2</v>
      </c>
      <c r="P103" s="71">
        <v>2</v>
      </c>
      <c r="Q103" s="78">
        <v>0</v>
      </c>
      <c r="R103" s="78">
        <v>0</v>
      </c>
      <c r="S103" s="71">
        <v>18000</v>
      </c>
    </row>
    <row r="104" spans="5:19" customFormat="1" x14ac:dyDescent="0.2">
      <c r="E104" s="15" t="s">
        <v>124</v>
      </c>
      <c r="F104" s="15" t="s">
        <v>77</v>
      </c>
      <c r="G104" s="15" t="s">
        <v>21</v>
      </c>
      <c r="H104" s="16">
        <v>97</v>
      </c>
      <c r="I104" s="16">
        <v>98</v>
      </c>
      <c r="J104" s="16">
        <v>3</v>
      </c>
      <c r="K104" s="16">
        <v>3</v>
      </c>
      <c r="L104" s="16">
        <v>31</v>
      </c>
      <c r="M104" s="16">
        <v>37</v>
      </c>
      <c r="N104" s="16">
        <v>27</v>
      </c>
      <c r="O104" s="16">
        <v>10</v>
      </c>
      <c r="P104" s="16">
        <v>7</v>
      </c>
      <c r="Q104" s="16">
        <v>1</v>
      </c>
      <c r="R104" s="16">
        <v>2</v>
      </c>
      <c r="S104" s="16">
        <v>6000</v>
      </c>
    </row>
    <row r="105" spans="5:19" customFormat="1" x14ac:dyDescent="0.2">
      <c r="E105" s="15" t="s">
        <v>6</v>
      </c>
      <c r="F105" s="15" t="s">
        <v>6</v>
      </c>
      <c r="G105" s="15" t="s">
        <v>39</v>
      </c>
      <c r="H105" s="16">
        <v>44</v>
      </c>
      <c r="I105" s="16">
        <v>46</v>
      </c>
      <c r="J105" s="77">
        <v>0</v>
      </c>
      <c r="K105" s="77">
        <v>0</v>
      </c>
      <c r="L105" s="16">
        <v>12</v>
      </c>
      <c r="M105" s="16">
        <v>8</v>
      </c>
      <c r="N105" s="16">
        <v>26</v>
      </c>
      <c r="O105" s="16">
        <v>3</v>
      </c>
      <c r="P105" s="16">
        <v>3</v>
      </c>
      <c r="Q105" s="77">
        <v>0</v>
      </c>
      <c r="R105" s="77">
        <v>0</v>
      </c>
      <c r="S105" s="77">
        <v>0</v>
      </c>
    </row>
    <row r="106" spans="5:19" customFormat="1" x14ac:dyDescent="0.2">
      <c r="E106" s="15" t="s">
        <v>6</v>
      </c>
      <c r="F106" s="15" t="s">
        <v>6</v>
      </c>
      <c r="G106" s="15" t="s">
        <v>22</v>
      </c>
      <c r="H106" s="16">
        <v>50</v>
      </c>
      <c r="I106" s="16">
        <v>50</v>
      </c>
      <c r="J106" s="16">
        <v>2</v>
      </c>
      <c r="K106" s="16">
        <v>2</v>
      </c>
      <c r="L106" s="16">
        <v>19</v>
      </c>
      <c r="M106" s="16">
        <v>28</v>
      </c>
      <c r="N106" s="16">
        <v>1</v>
      </c>
      <c r="O106" s="16">
        <v>6</v>
      </c>
      <c r="P106" s="16">
        <v>3</v>
      </c>
      <c r="Q106" s="16">
        <v>1</v>
      </c>
      <c r="R106" s="16">
        <v>2</v>
      </c>
      <c r="S106" s="16">
        <v>4000</v>
      </c>
    </row>
    <row r="107" spans="5:19" customFormat="1" x14ac:dyDescent="0.2">
      <c r="E107" s="15" t="s">
        <v>6</v>
      </c>
      <c r="F107" s="15" t="s">
        <v>6</v>
      </c>
      <c r="G107" s="15" t="s">
        <v>23</v>
      </c>
      <c r="H107" s="16">
        <v>1</v>
      </c>
      <c r="I107" s="77">
        <v>0</v>
      </c>
      <c r="J107" s="77">
        <v>0</v>
      </c>
      <c r="K107" s="77">
        <v>0</v>
      </c>
      <c r="L107" s="77">
        <v>0</v>
      </c>
      <c r="M107" s="77">
        <v>0</v>
      </c>
      <c r="N107" s="77">
        <v>0</v>
      </c>
      <c r="O107" s="16">
        <v>1</v>
      </c>
      <c r="P107" s="16">
        <v>1</v>
      </c>
      <c r="Q107" s="77">
        <v>0</v>
      </c>
      <c r="R107" s="77">
        <v>0</v>
      </c>
      <c r="S107" s="77">
        <v>0</v>
      </c>
    </row>
    <row r="108" spans="5:19" customFormat="1" x14ac:dyDescent="0.2">
      <c r="E108" s="15" t="s">
        <v>6</v>
      </c>
      <c r="F108" s="15" t="s">
        <v>6</v>
      </c>
      <c r="G108" s="15" t="s">
        <v>24</v>
      </c>
      <c r="H108" s="16">
        <v>2</v>
      </c>
      <c r="I108" s="16">
        <v>2</v>
      </c>
      <c r="J108" s="16">
        <v>1</v>
      </c>
      <c r="K108" s="16">
        <v>1</v>
      </c>
      <c r="L108" s="77">
        <v>0</v>
      </c>
      <c r="M108" s="16">
        <v>1</v>
      </c>
      <c r="N108" s="77">
        <v>0</v>
      </c>
      <c r="O108" s="77">
        <v>0</v>
      </c>
      <c r="P108" s="77">
        <v>0</v>
      </c>
      <c r="Q108" s="77">
        <v>0</v>
      </c>
      <c r="R108" s="77">
        <v>0</v>
      </c>
      <c r="S108" s="16">
        <v>2000</v>
      </c>
    </row>
    <row r="109" spans="5:19" customFormat="1" x14ac:dyDescent="0.2">
      <c r="E109" s="15" t="s">
        <v>6</v>
      </c>
      <c r="F109" s="15" t="s">
        <v>6</v>
      </c>
      <c r="G109" s="15" t="s">
        <v>25</v>
      </c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</row>
    <row r="110" spans="5:19" customFormat="1" x14ac:dyDescent="0.2">
      <c r="E110" s="15" t="s">
        <v>6</v>
      </c>
      <c r="F110" s="15" t="s">
        <v>79</v>
      </c>
      <c r="G110" s="15" t="s">
        <v>21</v>
      </c>
      <c r="H110" s="16">
        <v>77</v>
      </c>
      <c r="I110" s="16">
        <v>81</v>
      </c>
      <c r="J110" s="16">
        <v>23</v>
      </c>
      <c r="K110" s="16">
        <v>22</v>
      </c>
      <c r="L110" s="16">
        <v>13</v>
      </c>
      <c r="M110" s="16">
        <v>38</v>
      </c>
      <c r="N110" s="16">
        <v>7</v>
      </c>
      <c r="O110" s="16">
        <v>5</v>
      </c>
      <c r="P110" s="16">
        <v>4</v>
      </c>
      <c r="Q110" s="16">
        <v>1</v>
      </c>
      <c r="R110" s="77">
        <v>0</v>
      </c>
      <c r="S110" s="16">
        <v>47000</v>
      </c>
    </row>
    <row r="111" spans="5:19" customFormat="1" x14ac:dyDescent="0.2">
      <c r="E111" s="15" t="s">
        <v>6</v>
      </c>
      <c r="F111" s="15" t="s">
        <v>6</v>
      </c>
      <c r="G111" s="15" t="s">
        <v>39</v>
      </c>
      <c r="H111" s="16">
        <v>11</v>
      </c>
      <c r="I111" s="16">
        <v>11</v>
      </c>
      <c r="J111" s="16">
        <v>3</v>
      </c>
      <c r="K111" s="16">
        <v>3</v>
      </c>
      <c r="L111" s="16">
        <v>2</v>
      </c>
      <c r="M111" s="16">
        <v>1</v>
      </c>
      <c r="N111" s="16">
        <v>5</v>
      </c>
      <c r="O111" s="16">
        <v>1</v>
      </c>
      <c r="P111" s="77">
        <v>0</v>
      </c>
      <c r="Q111" s="16">
        <v>1</v>
      </c>
      <c r="R111" s="77">
        <v>0</v>
      </c>
      <c r="S111" s="16">
        <v>6000</v>
      </c>
    </row>
    <row r="112" spans="5:19" customFormat="1" x14ac:dyDescent="0.2">
      <c r="E112" s="15" t="s">
        <v>6</v>
      </c>
      <c r="F112" s="15" t="s">
        <v>6</v>
      </c>
      <c r="G112" s="15" t="s">
        <v>22</v>
      </c>
      <c r="H112" s="16">
        <v>63</v>
      </c>
      <c r="I112" s="16">
        <v>67</v>
      </c>
      <c r="J112" s="16">
        <v>20</v>
      </c>
      <c r="K112" s="16">
        <v>19</v>
      </c>
      <c r="L112" s="16">
        <v>11</v>
      </c>
      <c r="M112" s="16">
        <v>34</v>
      </c>
      <c r="N112" s="16">
        <v>2</v>
      </c>
      <c r="O112" s="16">
        <v>4</v>
      </c>
      <c r="P112" s="16">
        <v>4</v>
      </c>
      <c r="Q112" s="77">
        <v>0</v>
      </c>
      <c r="R112" s="77">
        <v>0</v>
      </c>
      <c r="S112" s="16">
        <v>41000</v>
      </c>
    </row>
    <row r="113" spans="5:19" customFormat="1" x14ac:dyDescent="0.2">
      <c r="E113" s="15" t="s">
        <v>6</v>
      </c>
      <c r="F113" s="15" t="s">
        <v>6</v>
      </c>
      <c r="G113" s="15" t="s">
        <v>23</v>
      </c>
      <c r="H113" s="77">
        <v>0</v>
      </c>
      <c r="I113" s="77">
        <v>0</v>
      </c>
      <c r="J113" s="77">
        <v>0</v>
      </c>
      <c r="K113" s="77">
        <v>0</v>
      </c>
      <c r="L113" s="77">
        <v>0</v>
      </c>
      <c r="M113" s="77">
        <v>0</v>
      </c>
      <c r="N113" s="77">
        <v>0</v>
      </c>
      <c r="O113" s="77">
        <v>0</v>
      </c>
      <c r="P113" s="77">
        <v>0</v>
      </c>
      <c r="Q113" s="77">
        <v>0</v>
      </c>
      <c r="R113" s="77">
        <v>0</v>
      </c>
      <c r="S113" s="77">
        <v>0</v>
      </c>
    </row>
    <row r="114" spans="5:19" customFormat="1" x14ac:dyDescent="0.2">
      <c r="E114" s="15" t="s">
        <v>6</v>
      </c>
      <c r="F114" s="15" t="s">
        <v>6</v>
      </c>
      <c r="G114" s="15" t="s">
        <v>24</v>
      </c>
      <c r="H114" s="16">
        <v>1</v>
      </c>
      <c r="I114" s="16">
        <v>1</v>
      </c>
      <c r="J114" s="77">
        <v>0</v>
      </c>
      <c r="K114" s="77">
        <v>0</v>
      </c>
      <c r="L114" s="77">
        <v>0</v>
      </c>
      <c r="M114" s="16">
        <v>1</v>
      </c>
      <c r="N114" s="77">
        <v>0</v>
      </c>
      <c r="O114" s="77">
        <v>0</v>
      </c>
      <c r="P114" s="77">
        <v>0</v>
      </c>
      <c r="Q114" s="77">
        <v>0</v>
      </c>
      <c r="R114" s="77">
        <v>0</v>
      </c>
      <c r="S114" s="77">
        <v>0</v>
      </c>
    </row>
    <row r="115" spans="5:19" customFormat="1" x14ac:dyDescent="0.2">
      <c r="E115" s="15" t="s">
        <v>6</v>
      </c>
      <c r="F115" s="15" t="s">
        <v>6</v>
      </c>
      <c r="G115" s="15" t="s">
        <v>25</v>
      </c>
      <c r="H115" s="16">
        <v>2</v>
      </c>
      <c r="I115" s="16">
        <v>2</v>
      </c>
      <c r="J115" s="77">
        <v>0</v>
      </c>
      <c r="K115" s="77">
        <v>0</v>
      </c>
      <c r="L115" s="77">
        <v>0</v>
      </c>
      <c r="M115" s="16">
        <v>2</v>
      </c>
      <c r="N115" s="77">
        <v>0</v>
      </c>
      <c r="O115" s="77">
        <v>0</v>
      </c>
      <c r="P115" s="77">
        <v>0</v>
      </c>
      <c r="Q115" s="77">
        <v>0</v>
      </c>
      <c r="R115" s="77">
        <v>0</v>
      </c>
      <c r="S115" s="77">
        <v>0</v>
      </c>
    </row>
    <row r="116" spans="5:19" customFormat="1" x14ac:dyDescent="0.2">
      <c r="E116" s="15" t="s">
        <v>6</v>
      </c>
      <c r="F116" s="15" t="s">
        <v>82</v>
      </c>
      <c r="G116" s="15" t="s">
        <v>21</v>
      </c>
      <c r="H116" s="16">
        <v>258</v>
      </c>
      <c r="I116" s="16">
        <v>247</v>
      </c>
      <c r="J116" s="16">
        <v>82</v>
      </c>
      <c r="K116" s="16">
        <v>80</v>
      </c>
      <c r="L116" s="16">
        <v>63</v>
      </c>
      <c r="M116" s="16">
        <v>82</v>
      </c>
      <c r="N116" s="16">
        <v>20</v>
      </c>
      <c r="O116" s="16">
        <v>42</v>
      </c>
      <c r="P116" s="16">
        <v>41</v>
      </c>
      <c r="Q116" s="16">
        <v>1</v>
      </c>
      <c r="R116" s="77">
        <v>0</v>
      </c>
      <c r="S116" s="16">
        <v>248500</v>
      </c>
    </row>
    <row r="117" spans="5:19" customFormat="1" x14ac:dyDescent="0.2">
      <c r="E117" s="15" t="s">
        <v>6</v>
      </c>
      <c r="F117" s="15" t="s">
        <v>6</v>
      </c>
      <c r="G117" s="15" t="s">
        <v>39</v>
      </c>
      <c r="H117" s="16">
        <v>57</v>
      </c>
      <c r="I117" s="16">
        <v>57</v>
      </c>
      <c r="J117" s="16">
        <v>7</v>
      </c>
      <c r="K117" s="16">
        <v>6</v>
      </c>
      <c r="L117" s="16">
        <v>20</v>
      </c>
      <c r="M117" s="16">
        <v>18</v>
      </c>
      <c r="N117" s="16">
        <v>12</v>
      </c>
      <c r="O117" s="16">
        <v>7</v>
      </c>
      <c r="P117" s="16">
        <v>7</v>
      </c>
      <c r="Q117" s="77">
        <v>0</v>
      </c>
      <c r="R117" s="77">
        <v>0</v>
      </c>
      <c r="S117" s="16">
        <v>15000</v>
      </c>
    </row>
    <row r="118" spans="5:19" customFormat="1" x14ac:dyDescent="0.2">
      <c r="E118" s="15" t="s">
        <v>6</v>
      </c>
      <c r="F118" s="15" t="s">
        <v>6</v>
      </c>
      <c r="G118" s="15" t="s">
        <v>22</v>
      </c>
      <c r="H118" s="16">
        <v>191</v>
      </c>
      <c r="I118" s="16">
        <v>180</v>
      </c>
      <c r="J118" s="16">
        <v>71</v>
      </c>
      <c r="K118" s="16">
        <v>70</v>
      </c>
      <c r="L118" s="16">
        <v>40</v>
      </c>
      <c r="M118" s="16">
        <v>62</v>
      </c>
      <c r="N118" s="16">
        <v>7</v>
      </c>
      <c r="O118" s="16">
        <v>35</v>
      </c>
      <c r="P118" s="16">
        <v>34</v>
      </c>
      <c r="Q118" s="16">
        <v>1</v>
      </c>
      <c r="R118" s="77">
        <v>0</v>
      </c>
      <c r="S118" s="16">
        <v>224500</v>
      </c>
    </row>
    <row r="119" spans="5:19" customFormat="1" x14ac:dyDescent="0.2">
      <c r="E119" s="15" t="s">
        <v>6</v>
      </c>
      <c r="F119" s="15" t="s">
        <v>6</v>
      </c>
      <c r="G119" s="15" t="s">
        <v>23</v>
      </c>
      <c r="H119" s="16">
        <v>2</v>
      </c>
      <c r="I119" s="16">
        <v>2</v>
      </c>
      <c r="J119" s="77">
        <v>0</v>
      </c>
      <c r="K119" s="77">
        <v>0</v>
      </c>
      <c r="L119" s="77">
        <v>0</v>
      </c>
      <c r="M119" s="16">
        <v>2</v>
      </c>
      <c r="N119" s="77">
        <v>0</v>
      </c>
      <c r="O119" s="77">
        <v>0</v>
      </c>
      <c r="P119" s="77">
        <v>0</v>
      </c>
      <c r="Q119" s="77">
        <v>0</v>
      </c>
      <c r="R119" s="77">
        <v>0</v>
      </c>
      <c r="S119" s="77">
        <v>0</v>
      </c>
    </row>
    <row r="120" spans="5:19" customFormat="1" x14ac:dyDescent="0.2">
      <c r="E120" s="15" t="s">
        <v>6</v>
      </c>
      <c r="F120" s="15" t="s">
        <v>6</v>
      </c>
      <c r="G120" s="15" t="s">
        <v>24</v>
      </c>
      <c r="H120" s="77">
        <v>0</v>
      </c>
      <c r="I120" s="77">
        <v>0</v>
      </c>
      <c r="J120" s="77">
        <v>0</v>
      </c>
      <c r="K120" s="77">
        <v>0</v>
      </c>
      <c r="L120" s="77">
        <v>0</v>
      </c>
      <c r="M120" s="77">
        <v>0</v>
      </c>
      <c r="N120" s="77">
        <v>0</v>
      </c>
      <c r="O120" s="77">
        <v>0</v>
      </c>
      <c r="P120" s="77">
        <v>0</v>
      </c>
      <c r="Q120" s="77">
        <v>0</v>
      </c>
      <c r="R120" s="77">
        <v>0</v>
      </c>
      <c r="S120" s="77">
        <v>0</v>
      </c>
    </row>
    <row r="121" spans="5:19" customFormat="1" x14ac:dyDescent="0.2">
      <c r="E121" s="15" t="s">
        <v>6</v>
      </c>
      <c r="F121" s="15" t="s">
        <v>6</v>
      </c>
      <c r="G121" s="15" t="s">
        <v>25</v>
      </c>
      <c r="H121" s="16">
        <v>8</v>
      </c>
      <c r="I121" s="16">
        <v>8</v>
      </c>
      <c r="J121" s="16">
        <v>4</v>
      </c>
      <c r="K121" s="16">
        <v>4</v>
      </c>
      <c r="L121" s="16">
        <v>3</v>
      </c>
      <c r="M121" s="77">
        <v>0</v>
      </c>
      <c r="N121" s="16">
        <v>1</v>
      </c>
      <c r="O121" s="77">
        <v>0</v>
      </c>
      <c r="P121" s="77">
        <v>0</v>
      </c>
      <c r="Q121" s="77">
        <v>0</v>
      </c>
      <c r="R121" s="77">
        <v>0</v>
      </c>
      <c r="S121" s="16">
        <v>9000</v>
      </c>
    </row>
    <row r="122" spans="5:19" customFormat="1" x14ac:dyDescent="0.2">
      <c r="E122" s="15" t="s">
        <v>6</v>
      </c>
      <c r="F122" s="15" t="s">
        <v>86</v>
      </c>
      <c r="G122" s="15" t="s">
        <v>21</v>
      </c>
      <c r="H122" s="16">
        <v>348</v>
      </c>
      <c r="I122" s="16">
        <v>334</v>
      </c>
      <c r="J122" s="16">
        <v>57</v>
      </c>
      <c r="K122" s="16">
        <v>54</v>
      </c>
      <c r="L122" s="16">
        <v>92</v>
      </c>
      <c r="M122" s="16">
        <v>127</v>
      </c>
      <c r="N122" s="16">
        <v>58</v>
      </c>
      <c r="O122" s="16">
        <v>41</v>
      </c>
      <c r="P122" s="16">
        <v>41</v>
      </c>
      <c r="Q122" s="77">
        <v>0</v>
      </c>
      <c r="R122" s="77">
        <v>0</v>
      </c>
      <c r="S122" s="16">
        <v>146500</v>
      </c>
    </row>
    <row r="123" spans="5:19" customFormat="1" x14ac:dyDescent="0.2">
      <c r="E123" s="15" t="s">
        <v>6</v>
      </c>
      <c r="F123" s="15" t="s">
        <v>6</v>
      </c>
      <c r="G123" s="15" t="s">
        <v>39</v>
      </c>
      <c r="H123" s="16">
        <v>96</v>
      </c>
      <c r="I123" s="16">
        <v>96</v>
      </c>
      <c r="J123" s="16">
        <v>15</v>
      </c>
      <c r="K123" s="16">
        <v>15</v>
      </c>
      <c r="L123" s="16">
        <v>30</v>
      </c>
      <c r="M123" s="16">
        <v>15</v>
      </c>
      <c r="N123" s="16">
        <v>36</v>
      </c>
      <c r="O123" s="16">
        <v>8</v>
      </c>
      <c r="P123" s="16">
        <v>8</v>
      </c>
      <c r="Q123" s="77">
        <v>0</v>
      </c>
      <c r="R123" s="77">
        <v>0</v>
      </c>
      <c r="S123" s="16">
        <v>47000</v>
      </c>
    </row>
    <row r="124" spans="5:19" customFormat="1" x14ac:dyDescent="0.2">
      <c r="E124" s="15" t="s">
        <v>6</v>
      </c>
      <c r="F124" s="15" t="s">
        <v>6</v>
      </c>
      <c r="G124" s="15" t="s">
        <v>22</v>
      </c>
      <c r="H124" s="16">
        <v>211</v>
      </c>
      <c r="I124" s="16">
        <v>199</v>
      </c>
      <c r="J124" s="16">
        <v>26</v>
      </c>
      <c r="K124" s="16">
        <v>24</v>
      </c>
      <c r="L124" s="16">
        <v>49</v>
      </c>
      <c r="M124" s="16">
        <v>103</v>
      </c>
      <c r="N124" s="16">
        <v>21</v>
      </c>
      <c r="O124" s="16">
        <v>27</v>
      </c>
      <c r="P124" s="16">
        <v>27</v>
      </c>
      <c r="Q124" s="77">
        <v>0</v>
      </c>
      <c r="R124" s="77">
        <v>0</v>
      </c>
      <c r="S124" s="16">
        <v>66500</v>
      </c>
    </row>
    <row r="125" spans="5:19" customFormat="1" x14ac:dyDescent="0.2">
      <c r="E125" s="15" t="s">
        <v>6</v>
      </c>
      <c r="F125" s="15" t="s">
        <v>6</v>
      </c>
      <c r="G125" s="15" t="s">
        <v>23</v>
      </c>
      <c r="H125" s="16">
        <v>2</v>
      </c>
      <c r="I125" s="16">
        <v>2</v>
      </c>
      <c r="J125" s="77">
        <v>0</v>
      </c>
      <c r="K125" s="77">
        <v>0</v>
      </c>
      <c r="L125" s="16">
        <v>1</v>
      </c>
      <c r="M125" s="16">
        <v>1</v>
      </c>
      <c r="N125" s="77">
        <v>0</v>
      </c>
      <c r="O125" s="77">
        <v>0</v>
      </c>
      <c r="P125" s="77">
        <v>0</v>
      </c>
      <c r="Q125" s="77">
        <v>0</v>
      </c>
      <c r="R125" s="77">
        <v>0</v>
      </c>
      <c r="S125" s="77">
        <v>0</v>
      </c>
    </row>
    <row r="126" spans="5:19" customFormat="1" x14ac:dyDescent="0.2">
      <c r="E126" s="15" t="s">
        <v>6</v>
      </c>
      <c r="F126" s="15" t="s">
        <v>6</v>
      </c>
      <c r="G126" s="15" t="s">
        <v>24</v>
      </c>
      <c r="H126" s="16">
        <v>7</v>
      </c>
      <c r="I126" s="16">
        <v>8</v>
      </c>
      <c r="J126" s="16">
        <v>1</v>
      </c>
      <c r="K126" s="77">
        <v>0</v>
      </c>
      <c r="L126" s="16">
        <v>2</v>
      </c>
      <c r="M126" s="16">
        <v>5</v>
      </c>
      <c r="N126" s="77">
        <v>0</v>
      </c>
      <c r="O126" s="77">
        <v>0</v>
      </c>
      <c r="P126" s="77">
        <v>0</v>
      </c>
      <c r="Q126" s="77">
        <v>0</v>
      </c>
      <c r="R126" s="77">
        <v>0</v>
      </c>
      <c r="S126" s="77">
        <v>0</v>
      </c>
    </row>
    <row r="127" spans="5:19" customFormat="1" x14ac:dyDescent="0.2">
      <c r="E127" s="15" t="s">
        <v>6</v>
      </c>
      <c r="F127" s="15" t="s">
        <v>6</v>
      </c>
      <c r="G127" s="15" t="s">
        <v>25</v>
      </c>
      <c r="H127" s="16">
        <v>32</v>
      </c>
      <c r="I127" s="16">
        <v>29</v>
      </c>
      <c r="J127" s="16">
        <v>15</v>
      </c>
      <c r="K127" s="16">
        <v>15</v>
      </c>
      <c r="L127" s="16">
        <v>10</v>
      </c>
      <c r="M127" s="16">
        <v>3</v>
      </c>
      <c r="N127" s="16">
        <v>1</v>
      </c>
      <c r="O127" s="16">
        <v>6</v>
      </c>
      <c r="P127" s="16">
        <v>6</v>
      </c>
      <c r="Q127" s="77">
        <v>0</v>
      </c>
      <c r="R127" s="77">
        <v>0</v>
      </c>
      <c r="S127" s="16">
        <v>33000</v>
      </c>
    </row>
    <row r="128" spans="5:19" customFormat="1" x14ac:dyDescent="0.2">
      <c r="E128" s="15" t="s">
        <v>6</v>
      </c>
      <c r="F128" s="70" t="s">
        <v>122</v>
      </c>
      <c r="G128" s="70" t="s">
        <v>21</v>
      </c>
      <c r="H128" s="71">
        <v>780</v>
      </c>
      <c r="I128" s="71">
        <v>760</v>
      </c>
      <c r="J128" s="71">
        <v>165</v>
      </c>
      <c r="K128" s="71">
        <v>159</v>
      </c>
      <c r="L128" s="71">
        <v>199</v>
      </c>
      <c r="M128" s="71">
        <v>284</v>
      </c>
      <c r="N128" s="71">
        <v>112</v>
      </c>
      <c r="O128" s="71">
        <v>98</v>
      </c>
      <c r="P128" s="71">
        <v>93</v>
      </c>
      <c r="Q128" s="71">
        <v>3</v>
      </c>
      <c r="R128" s="71">
        <v>2</v>
      </c>
      <c r="S128" s="71">
        <v>448000</v>
      </c>
    </row>
    <row r="129" spans="5:19" customFormat="1" x14ac:dyDescent="0.2">
      <c r="E129" s="15" t="s">
        <v>6</v>
      </c>
      <c r="F129" s="70" t="s">
        <v>6</v>
      </c>
      <c r="G129" s="70" t="s">
        <v>39</v>
      </c>
      <c r="H129" s="71">
        <v>208</v>
      </c>
      <c r="I129" s="71">
        <v>210</v>
      </c>
      <c r="J129" s="71">
        <v>25</v>
      </c>
      <c r="K129" s="71">
        <v>24</v>
      </c>
      <c r="L129" s="71">
        <v>64</v>
      </c>
      <c r="M129" s="71">
        <v>42</v>
      </c>
      <c r="N129" s="71">
        <v>79</v>
      </c>
      <c r="O129" s="71">
        <v>19</v>
      </c>
      <c r="P129" s="71">
        <v>18</v>
      </c>
      <c r="Q129" s="71">
        <v>1</v>
      </c>
      <c r="R129" s="78">
        <v>0</v>
      </c>
      <c r="S129" s="71">
        <v>68000</v>
      </c>
    </row>
    <row r="130" spans="5:19" customFormat="1" x14ac:dyDescent="0.2">
      <c r="E130" s="15" t="s">
        <v>6</v>
      </c>
      <c r="F130" s="70" t="s">
        <v>6</v>
      </c>
      <c r="G130" s="70" t="s">
        <v>22</v>
      </c>
      <c r="H130" s="71">
        <v>515</v>
      </c>
      <c r="I130" s="71">
        <v>496</v>
      </c>
      <c r="J130" s="71">
        <v>119</v>
      </c>
      <c r="K130" s="71">
        <v>115</v>
      </c>
      <c r="L130" s="71">
        <v>119</v>
      </c>
      <c r="M130" s="71">
        <v>227</v>
      </c>
      <c r="N130" s="71">
        <v>31</v>
      </c>
      <c r="O130" s="71">
        <v>72</v>
      </c>
      <c r="P130" s="71">
        <v>68</v>
      </c>
      <c r="Q130" s="71">
        <v>2</v>
      </c>
      <c r="R130" s="71">
        <v>2</v>
      </c>
      <c r="S130" s="71">
        <v>336000</v>
      </c>
    </row>
    <row r="131" spans="5:19" customFormat="1" x14ac:dyDescent="0.2">
      <c r="E131" s="15" t="s">
        <v>6</v>
      </c>
      <c r="F131" s="70" t="s">
        <v>6</v>
      </c>
      <c r="G131" s="70" t="s">
        <v>23</v>
      </c>
      <c r="H131" s="71">
        <v>5</v>
      </c>
      <c r="I131" s="71">
        <v>4</v>
      </c>
      <c r="J131" s="78">
        <v>0</v>
      </c>
      <c r="K131" s="78">
        <v>0</v>
      </c>
      <c r="L131" s="71">
        <v>1</v>
      </c>
      <c r="M131" s="71">
        <v>3</v>
      </c>
      <c r="N131" s="78">
        <v>0</v>
      </c>
      <c r="O131" s="71">
        <v>1</v>
      </c>
      <c r="P131" s="71">
        <v>1</v>
      </c>
      <c r="Q131" s="78">
        <v>0</v>
      </c>
      <c r="R131" s="78">
        <v>0</v>
      </c>
      <c r="S131" s="78">
        <v>0</v>
      </c>
    </row>
    <row r="132" spans="5:19" customFormat="1" x14ac:dyDescent="0.2">
      <c r="E132" s="15" t="s">
        <v>6</v>
      </c>
      <c r="F132" s="70" t="s">
        <v>6</v>
      </c>
      <c r="G132" s="70" t="s">
        <v>24</v>
      </c>
      <c r="H132" s="71">
        <v>10</v>
      </c>
      <c r="I132" s="71">
        <v>11</v>
      </c>
      <c r="J132" s="71">
        <v>2</v>
      </c>
      <c r="K132" s="71">
        <v>1</v>
      </c>
      <c r="L132" s="71">
        <v>2</v>
      </c>
      <c r="M132" s="71">
        <v>7</v>
      </c>
      <c r="N132" s="78">
        <v>0</v>
      </c>
      <c r="O132" s="78">
        <v>0</v>
      </c>
      <c r="P132" s="78">
        <v>0</v>
      </c>
      <c r="Q132" s="78">
        <v>0</v>
      </c>
      <c r="R132" s="78">
        <v>0</v>
      </c>
      <c r="S132" s="71">
        <v>2000</v>
      </c>
    </row>
    <row r="133" spans="5:19" customFormat="1" x14ac:dyDescent="0.2">
      <c r="E133" s="15" t="s">
        <v>6</v>
      </c>
      <c r="F133" s="70" t="s">
        <v>6</v>
      </c>
      <c r="G133" s="70" t="s">
        <v>25</v>
      </c>
      <c r="H133" s="71">
        <v>42</v>
      </c>
      <c r="I133" s="71">
        <v>39</v>
      </c>
      <c r="J133" s="71">
        <v>19</v>
      </c>
      <c r="K133" s="71">
        <v>19</v>
      </c>
      <c r="L133" s="71">
        <v>13</v>
      </c>
      <c r="M133" s="71">
        <v>5</v>
      </c>
      <c r="N133" s="71">
        <v>2</v>
      </c>
      <c r="O133" s="71">
        <v>6</v>
      </c>
      <c r="P133" s="71">
        <v>6</v>
      </c>
      <c r="Q133" s="78">
        <v>0</v>
      </c>
      <c r="R133" s="78">
        <v>0</v>
      </c>
      <c r="S133" s="71">
        <v>42000</v>
      </c>
    </row>
    <row r="134" spans="5:19" customFormat="1" x14ac:dyDescent="0.2">
      <c r="E134" s="15" t="s">
        <v>125</v>
      </c>
      <c r="F134" s="15" t="s">
        <v>87</v>
      </c>
      <c r="G134" s="15" t="s">
        <v>21</v>
      </c>
      <c r="H134" s="16">
        <v>86</v>
      </c>
      <c r="I134" s="16">
        <v>78</v>
      </c>
      <c r="J134" s="16">
        <v>10</v>
      </c>
      <c r="K134" s="16">
        <v>10</v>
      </c>
      <c r="L134" s="16">
        <v>27</v>
      </c>
      <c r="M134" s="16">
        <v>20</v>
      </c>
      <c r="N134" s="16">
        <v>21</v>
      </c>
      <c r="O134" s="16">
        <v>12</v>
      </c>
      <c r="P134" s="16">
        <v>10</v>
      </c>
      <c r="Q134" s="16">
        <v>2</v>
      </c>
      <c r="R134" s="77">
        <v>0</v>
      </c>
      <c r="S134" s="16">
        <v>27000</v>
      </c>
    </row>
    <row r="135" spans="5:19" customFormat="1" x14ac:dyDescent="0.2">
      <c r="E135" s="15" t="s">
        <v>6</v>
      </c>
      <c r="F135" s="15" t="s">
        <v>6</v>
      </c>
      <c r="G135" s="15" t="s">
        <v>39</v>
      </c>
      <c r="H135" s="16">
        <v>31</v>
      </c>
      <c r="I135" s="16">
        <v>26</v>
      </c>
      <c r="J135" s="16">
        <v>1</v>
      </c>
      <c r="K135" s="16">
        <v>1</v>
      </c>
      <c r="L135" s="16">
        <v>4</v>
      </c>
      <c r="M135" s="16">
        <v>3</v>
      </c>
      <c r="N135" s="16">
        <v>18</v>
      </c>
      <c r="O135" s="16">
        <v>5</v>
      </c>
      <c r="P135" s="16">
        <v>3</v>
      </c>
      <c r="Q135" s="16">
        <v>2</v>
      </c>
      <c r="R135" s="77">
        <v>0</v>
      </c>
      <c r="S135" s="16">
        <v>2000</v>
      </c>
    </row>
    <row r="136" spans="5:19" customFormat="1" x14ac:dyDescent="0.2">
      <c r="E136" s="15" t="s">
        <v>6</v>
      </c>
      <c r="F136" s="15" t="s">
        <v>6</v>
      </c>
      <c r="G136" s="15" t="s">
        <v>22</v>
      </c>
      <c r="H136" s="16">
        <v>35</v>
      </c>
      <c r="I136" s="16">
        <v>32</v>
      </c>
      <c r="J136" s="16">
        <v>6</v>
      </c>
      <c r="K136" s="16">
        <v>6</v>
      </c>
      <c r="L136" s="16">
        <v>8</v>
      </c>
      <c r="M136" s="16">
        <v>15</v>
      </c>
      <c r="N136" s="16">
        <v>3</v>
      </c>
      <c r="O136" s="16">
        <v>6</v>
      </c>
      <c r="P136" s="16">
        <v>6</v>
      </c>
      <c r="Q136" s="77">
        <v>0</v>
      </c>
      <c r="R136" s="77">
        <v>0</v>
      </c>
      <c r="S136" s="16">
        <v>17000</v>
      </c>
    </row>
    <row r="137" spans="5:19" customFormat="1" x14ac:dyDescent="0.2">
      <c r="E137" s="15" t="s">
        <v>6</v>
      </c>
      <c r="F137" s="15" t="s">
        <v>6</v>
      </c>
      <c r="G137" s="15" t="s">
        <v>23</v>
      </c>
      <c r="H137" s="16">
        <v>1</v>
      </c>
      <c r="I137" s="16">
        <v>1</v>
      </c>
      <c r="J137" s="77">
        <v>0</v>
      </c>
      <c r="K137" s="77">
        <v>0</v>
      </c>
      <c r="L137" s="77">
        <v>0</v>
      </c>
      <c r="M137" s="16">
        <v>1</v>
      </c>
      <c r="N137" s="77">
        <v>0</v>
      </c>
      <c r="O137" s="77">
        <v>0</v>
      </c>
      <c r="P137" s="77">
        <v>0</v>
      </c>
      <c r="Q137" s="77">
        <v>0</v>
      </c>
      <c r="R137" s="77">
        <v>0</v>
      </c>
      <c r="S137" s="77">
        <v>0</v>
      </c>
    </row>
    <row r="138" spans="5:19" customFormat="1" x14ac:dyDescent="0.2">
      <c r="E138" s="15" t="s">
        <v>6</v>
      </c>
      <c r="F138" s="15" t="s">
        <v>6</v>
      </c>
      <c r="G138" s="15" t="s">
        <v>24</v>
      </c>
      <c r="H138" s="16">
        <v>1</v>
      </c>
      <c r="I138" s="16">
        <v>1</v>
      </c>
      <c r="J138" s="77">
        <v>0</v>
      </c>
      <c r="K138" s="77">
        <v>0</v>
      </c>
      <c r="L138" s="16">
        <v>1</v>
      </c>
      <c r="M138" s="77">
        <v>0</v>
      </c>
      <c r="N138" s="77">
        <v>0</v>
      </c>
      <c r="O138" s="77">
        <v>0</v>
      </c>
      <c r="P138" s="77">
        <v>0</v>
      </c>
      <c r="Q138" s="77">
        <v>0</v>
      </c>
      <c r="R138" s="77">
        <v>0</v>
      </c>
      <c r="S138" s="77">
        <v>0</v>
      </c>
    </row>
    <row r="139" spans="5:19" customFormat="1" x14ac:dyDescent="0.2">
      <c r="E139" s="15" t="s">
        <v>6</v>
      </c>
      <c r="F139" s="15" t="s">
        <v>6</v>
      </c>
      <c r="G139" s="15" t="s">
        <v>25</v>
      </c>
      <c r="H139" s="16">
        <v>18</v>
      </c>
      <c r="I139" s="16">
        <v>18</v>
      </c>
      <c r="J139" s="16">
        <v>3</v>
      </c>
      <c r="K139" s="16">
        <v>3</v>
      </c>
      <c r="L139" s="16">
        <v>14</v>
      </c>
      <c r="M139" s="16">
        <v>1</v>
      </c>
      <c r="N139" s="77">
        <v>0</v>
      </c>
      <c r="O139" s="16">
        <v>1</v>
      </c>
      <c r="P139" s="16">
        <v>1</v>
      </c>
      <c r="Q139" s="77">
        <v>0</v>
      </c>
      <c r="R139" s="77">
        <v>0</v>
      </c>
      <c r="S139" s="16">
        <v>8000</v>
      </c>
    </row>
    <row r="140" spans="5:19" customFormat="1" x14ac:dyDescent="0.2">
      <c r="E140" s="15" t="s">
        <v>6</v>
      </c>
      <c r="F140" s="15" t="s">
        <v>90</v>
      </c>
      <c r="G140" s="15" t="s">
        <v>21</v>
      </c>
      <c r="H140" s="16">
        <v>288</v>
      </c>
      <c r="I140" s="16">
        <v>275</v>
      </c>
      <c r="J140" s="16">
        <v>52</v>
      </c>
      <c r="K140" s="16">
        <v>50</v>
      </c>
      <c r="L140" s="16">
        <v>94</v>
      </c>
      <c r="M140" s="16">
        <v>76</v>
      </c>
      <c r="N140" s="16">
        <v>53</v>
      </c>
      <c r="O140" s="16">
        <v>45</v>
      </c>
      <c r="P140" s="16">
        <v>28</v>
      </c>
      <c r="Q140" s="16">
        <v>17</v>
      </c>
      <c r="R140" s="77">
        <v>0</v>
      </c>
      <c r="S140" s="16">
        <v>154600</v>
      </c>
    </row>
    <row r="141" spans="5:19" customFormat="1" x14ac:dyDescent="0.2">
      <c r="E141" s="15" t="s">
        <v>6</v>
      </c>
      <c r="F141" s="15" t="s">
        <v>6</v>
      </c>
      <c r="G141" s="15" t="s">
        <v>39</v>
      </c>
      <c r="H141" s="16">
        <v>51</v>
      </c>
      <c r="I141" s="16">
        <v>41</v>
      </c>
      <c r="J141" s="16">
        <v>3</v>
      </c>
      <c r="K141" s="16">
        <v>3</v>
      </c>
      <c r="L141" s="16">
        <v>10</v>
      </c>
      <c r="M141" s="16">
        <v>3</v>
      </c>
      <c r="N141" s="16">
        <v>25</v>
      </c>
      <c r="O141" s="16">
        <v>17</v>
      </c>
      <c r="P141" s="16">
        <v>8</v>
      </c>
      <c r="Q141" s="16">
        <v>9</v>
      </c>
      <c r="R141" s="77">
        <v>0</v>
      </c>
      <c r="S141" s="16">
        <v>9000</v>
      </c>
    </row>
    <row r="142" spans="5:19" customFormat="1" x14ac:dyDescent="0.2">
      <c r="E142" s="15" t="s">
        <v>6</v>
      </c>
      <c r="F142" s="15" t="s">
        <v>6</v>
      </c>
      <c r="G142" s="15" t="s">
        <v>22</v>
      </c>
      <c r="H142" s="16">
        <v>199</v>
      </c>
      <c r="I142" s="16">
        <v>196</v>
      </c>
      <c r="J142" s="16">
        <v>39</v>
      </c>
      <c r="K142" s="16">
        <v>37</v>
      </c>
      <c r="L142" s="16">
        <v>69</v>
      </c>
      <c r="M142" s="16">
        <v>64</v>
      </c>
      <c r="N142" s="16">
        <v>24</v>
      </c>
      <c r="O142" s="16">
        <v>25</v>
      </c>
      <c r="P142" s="16">
        <v>17</v>
      </c>
      <c r="Q142" s="16">
        <v>8</v>
      </c>
      <c r="R142" s="77">
        <v>0</v>
      </c>
      <c r="S142" s="16">
        <v>121600</v>
      </c>
    </row>
    <row r="143" spans="5:19" customFormat="1" x14ac:dyDescent="0.2">
      <c r="E143" s="15" t="s">
        <v>6</v>
      </c>
      <c r="F143" s="15" t="s">
        <v>6</v>
      </c>
      <c r="G143" s="15" t="s">
        <v>23</v>
      </c>
      <c r="H143" s="16">
        <v>4</v>
      </c>
      <c r="I143" s="16">
        <v>4</v>
      </c>
      <c r="J143" s="77">
        <v>0</v>
      </c>
      <c r="K143" s="77">
        <v>0</v>
      </c>
      <c r="L143" s="16">
        <v>4</v>
      </c>
      <c r="M143" s="77">
        <v>0</v>
      </c>
      <c r="N143" s="77">
        <v>0</v>
      </c>
      <c r="O143" s="77">
        <v>0</v>
      </c>
      <c r="P143" s="77">
        <v>0</v>
      </c>
      <c r="Q143" s="77">
        <v>0</v>
      </c>
      <c r="R143" s="77">
        <v>0</v>
      </c>
      <c r="S143" s="77">
        <v>0</v>
      </c>
    </row>
    <row r="144" spans="5:19" customFormat="1" x14ac:dyDescent="0.2">
      <c r="E144" s="15" t="s">
        <v>6</v>
      </c>
      <c r="F144" s="15" t="s">
        <v>6</v>
      </c>
      <c r="G144" s="15" t="s">
        <v>24</v>
      </c>
      <c r="H144" s="16">
        <v>14</v>
      </c>
      <c r="I144" s="16">
        <v>16</v>
      </c>
      <c r="J144" s="16">
        <v>8</v>
      </c>
      <c r="K144" s="16">
        <v>8</v>
      </c>
      <c r="L144" s="16">
        <v>3</v>
      </c>
      <c r="M144" s="16">
        <v>5</v>
      </c>
      <c r="N144" s="77">
        <v>0</v>
      </c>
      <c r="O144" s="77">
        <v>0</v>
      </c>
      <c r="P144" s="77">
        <v>0</v>
      </c>
      <c r="Q144" s="77">
        <v>0</v>
      </c>
      <c r="R144" s="77">
        <v>0</v>
      </c>
      <c r="S144" s="16">
        <v>20000</v>
      </c>
    </row>
    <row r="145" spans="5:19" customFormat="1" x14ac:dyDescent="0.2">
      <c r="E145" s="15" t="s">
        <v>6</v>
      </c>
      <c r="F145" s="15" t="s">
        <v>6</v>
      </c>
      <c r="G145" s="15" t="s">
        <v>25</v>
      </c>
      <c r="H145" s="16">
        <v>20</v>
      </c>
      <c r="I145" s="16">
        <v>18</v>
      </c>
      <c r="J145" s="16">
        <v>2</v>
      </c>
      <c r="K145" s="16">
        <v>2</v>
      </c>
      <c r="L145" s="16">
        <v>8</v>
      </c>
      <c r="M145" s="16">
        <v>4</v>
      </c>
      <c r="N145" s="16">
        <v>4</v>
      </c>
      <c r="O145" s="16">
        <v>3</v>
      </c>
      <c r="P145" s="16">
        <v>3</v>
      </c>
      <c r="Q145" s="77">
        <v>0</v>
      </c>
      <c r="R145" s="77">
        <v>0</v>
      </c>
      <c r="S145" s="16">
        <v>4000</v>
      </c>
    </row>
    <row r="146" spans="5:19" customFormat="1" x14ac:dyDescent="0.2">
      <c r="E146" s="15" t="s">
        <v>6</v>
      </c>
      <c r="F146" s="15" t="s">
        <v>95</v>
      </c>
      <c r="G146" s="15" t="s">
        <v>21</v>
      </c>
      <c r="H146" s="16">
        <v>79</v>
      </c>
      <c r="I146" s="16">
        <v>77</v>
      </c>
      <c r="J146" s="16">
        <v>4</v>
      </c>
      <c r="K146" s="16">
        <v>4</v>
      </c>
      <c r="L146" s="16">
        <v>14</v>
      </c>
      <c r="M146" s="16">
        <v>53</v>
      </c>
      <c r="N146" s="16">
        <v>6</v>
      </c>
      <c r="O146" s="16">
        <v>5</v>
      </c>
      <c r="P146" s="16">
        <v>4</v>
      </c>
      <c r="Q146" s="16">
        <v>1</v>
      </c>
      <c r="R146" s="77">
        <v>0</v>
      </c>
      <c r="S146" s="16">
        <v>8000</v>
      </c>
    </row>
    <row r="147" spans="5:19" customFormat="1" x14ac:dyDescent="0.2">
      <c r="E147" s="15" t="s">
        <v>6</v>
      </c>
      <c r="F147" s="15" t="s">
        <v>6</v>
      </c>
      <c r="G147" s="15" t="s">
        <v>39</v>
      </c>
      <c r="H147" s="16">
        <v>10</v>
      </c>
      <c r="I147" s="16">
        <v>9</v>
      </c>
      <c r="J147" s="16">
        <v>1</v>
      </c>
      <c r="K147" s="16">
        <v>1</v>
      </c>
      <c r="L147" s="16">
        <v>4</v>
      </c>
      <c r="M147" s="77">
        <v>0</v>
      </c>
      <c r="N147" s="16">
        <v>4</v>
      </c>
      <c r="O147" s="16">
        <v>1</v>
      </c>
      <c r="P147" s="16">
        <v>1</v>
      </c>
      <c r="Q147" s="77">
        <v>0</v>
      </c>
      <c r="R147" s="77">
        <v>0</v>
      </c>
      <c r="S147" s="16">
        <v>2000</v>
      </c>
    </row>
    <row r="148" spans="5:19" customFormat="1" x14ac:dyDescent="0.2">
      <c r="E148" s="15" t="s">
        <v>6</v>
      </c>
      <c r="F148" s="15" t="s">
        <v>6</v>
      </c>
      <c r="G148" s="15" t="s">
        <v>22</v>
      </c>
      <c r="H148" s="16">
        <v>69</v>
      </c>
      <c r="I148" s="16">
        <v>68</v>
      </c>
      <c r="J148" s="16">
        <v>3</v>
      </c>
      <c r="K148" s="16">
        <v>3</v>
      </c>
      <c r="L148" s="16">
        <v>10</v>
      </c>
      <c r="M148" s="16">
        <v>53</v>
      </c>
      <c r="N148" s="16">
        <v>2</v>
      </c>
      <c r="O148" s="16">
        <v>4</v>
      </c>
      <c r="P148" s="16">
        <v>3</v>
      </c>
      <c r="Q148" s="16">
        <v>1</v>
      </c>
      <c r="R148" s="77">
        <v>0</v>
      </c>
      <c r="S148" s="16">
        <v>6000</v>
      </c>
    </row>
    <row r="149" spans="5:19" customFormat="1" x14ac:dyDescent="0.2">
      <c r="E149" s="15" t="s">
        <v>6</v>
      </c>
      <c r="F149" s="15" t="s">
        <v>6</v>
      </c>
      <c r="G149" s="15" t="s">
        <v>23</v>
      </c>
      <c r="H149" s="77">
        <v>0</v>
      </c>
      <c r="I149" s="77">
        <v>0</v>
      </c>
      <c r="J149" s="77">
        <v>0</v>
      </c>
      <c r="K149" s="77">
        <v>0</v>
      </c>
      <c r="L149" s="77">
        <v>0</v>
      </c>
      <c r="M149" s="77">
        <v>0</v>
      </c>
      <c r="N149" s="77">
        <v>0</v>
      </c>
      <c r="O149" s="77">
        <v>0</v>
      </c>
      <c r="P149" s="77">
        <v>0</v>
      </c>
      <c r="Q149" s="77">
        <v>0</v>
      </c>
      <c r="R149" s="77">
        <v>0</v>
      </c>
      <c r="S149" s="77">
        <v>0</v>
      </c>
    </row>
    <row r="150" spans="5:19" customFormat="1" x14ac:dyDescent="0.2">
      <c r="E150" s="15" t="s">
        <v>6</v>
      </c>
      <c r="F150" s="15" t="s">
        <v>6</v>
      </c>
      <c r="G150" s="15" t="s">
        <v>24</v>
      </c>
      <c r="H150" s="77">
        <v>0</v>
      </c>
      <c r="I150" s="77">
        <v>0</v>
      </c>
      <c r="J150" s="77">
        <v>0</v>
      </c>
      <c r="K150" s="77">
        <v>0</v>
      </c>
      <c r="L150" s="77">
        <v>0</v>
      </c>
      <c r="M150" s="77">
        <v>0</v>
      </c>
      <c r="N150" s="77">
        <v>0</v>
      </c>
      <c r="O150" s="77">
        <v>0</v>
      </c>
      <c r="P150" s="77">
        <v>0</v>
      </c>
      <c r="Q150" s="77">
        <v>0</v>
      </c>
      <c r="R150" s="77">
        <v>0</v>
      </c>
      <c r="S150" s="77">
        <v>0</v>
      </c>
    </row>
    <row r="151" spans="5:19" customFormat="1" x14ac:dyDescent="0.2">
      <c r="E151" s="15" t="s">
        <v>6</v>
      </c>
      <c r="F151" s="15" t="s">
        <v>6</v>
      </c>
      <c r="G151" s="15" t="s">
        <v>25</v>
      </c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</row>
    <row r="152" spans="5:19" customFormat="1" x14ac:dyDescent="0.2">
      <c r="E152" s="15" t="s">
        <v>6</v>
      </c>
      <c r="F152" s="15" t="s">
        <v>111</v>
      </c>
      <c r="G152" s="15" t="s">
        <v>21</v>
      </c>
      <c r="H152" s="16">
        <v>33</v>
      </c>
      <c r="I152" s="16">
        <v>34</v>
      </c>
      <c r="J152" s="77">
        <v>0</v>
      </c>
      <c r="K152" s="77">
        <v>0</v>
      </c>
      <c r="L152" s="16">
        <v>22</v>
      </c>
      <c r="M152" s="16">
        <v>7</v>
      </c>
      <c r="N152" s="16">
        <v>5</v>
      </c>
      <c r="O152" s="77">
        <v>0</v>
      </c>
      <c r="P152" s="77">
        <v>0</v>
      </c>
      <c r="Q152" s="77">
        <v>0</v>
      </c>
      <c r="R152" s="77">
        <v>0</v>
      </c>
      <c r="S152" s="77">
        <v>0</v>
      </c>
    </row>
    <row r="153" spans="5:19" customFormat="1" x14ac:dyDescent="0.2">
      <c r="E153" s="15" t="s">
        <v>6</v>
      </c>
      <c r="F153" s="15" t="s">
        <v>6</v>
      </c>
      <c r="G153" s="15" t="s">
        <v>39</v>
      </c>
      <c r="H153" s="16">
        <v>18</v>
      </c>
      <c r="I153" s="16">
        <v>18</v>
      </c>
      <c r="J153" s="77">
        <v>0</v>
      </c>
      <c r="K153" s="77">
        <v>0</v>
      </c>
      <c r="L153" s="16">
        <v>12</v>
      </c>
      <c r="M153" s="16">
        <v>1</v>
      </c>
      <c r="N153" s="16">
        <v>5</v>
      </c>
      <c r="O153" s="77">
        <v>0</v>
      </c>
      <c r="P153" s="77">
        <v>0</v>
      </c>
      <c r="Q153" s="77">
        <v>0</v>
      </c>
      <c r="R153" s="77">
        <v>0</v>
      </c>
      <c r="S153" s="77">
        <v>0</v>
      </c>
    </row>
    <row r="154" spans="5:19" customFormat="1" x14ac:dyDescent="0.2">
      <c r="E154" s="15" t="s">
        <v>6</v>
      </c>
      <c r="F154" s="15" t="s">
        <v>6</v>
      </c>
      <c r="G154" s="15" t="s">
        <v>22</v>
      </c>
      <c r="H154" s="16">
        <v>15</v>
      </c>
      <c r="I154" s="16">
        <v>16</v>
      </c>
      <c r="J154" s="77">
        <v>0</v>
      </c>
      <c r="K154" s="77">
        <v>0</v>
      </c>
      <c r="L154" s="16">
        <v>10</v>
      </c>
      <c r="M154" s="16">
        <v>6</v>
      </c>
      <c r="N154" s="77">
        <v>0</v>
      </c>
      <c r="O154" s="77">
        <v>0</v>
      </c>
      <c r="P154" s="77">
        <v>0</v>
      </c>
      <c r="Q154" s="77">
        <v>0</v>
      </c>
      <c r="R154" s="77">
        <v>0</v>
      </c>
      <c r="S154" s="77">
        <v>0</v>
      </c>
    </row>
    <row r="155" spans="5:19" customFormat="1" x14ac:dyDescent="0.2">
      <c r="E155" s="15" t="s">
        <v>6</v>
      </c>
      <c r="F155" s="15" t="s">
        <v>6</v>
      </c>
      <c r="G155" s="15" t="s">
        <v>23</v>
      </c>
      <c r="H155" s="77">
        <v>0</v>
      </c>
      <c r="I155" s="77">
        <v>0</v>
      </c>
      <c r="J155" s="77">
        <v>0</v>
      </c>
      <c r="K155" s="77">
        <v>0</v>
      </c>
      <c r="L155" s="77">
        <v>0</v>
      </c>
      <c r="M155" s="77">
        <v>0</v>
      </c>
      <c r="N155" s="77">
        <v>0</v>
      </c>
      <c r="O155" s="77">
        <v>0</v>
      </c>
      <c r="P155" s="77">
        <v>0</v>
      </c>
      <c r="Q155" s="77">
        <v>0</v>
      </c>
      <c r="R155" s="77">
        <v>0</v>
      </c>
      <c r="S155" s="77">
        <v>0</v>
      </c>
    </row>
    <row r="156" spans="5:19" customFormat="1" x14ac:dyDescent="0.2">
      <c r="E156" s="15" t="s">
        <v>6</v>
      </c>
      <c r="F156" s="15" t="s">
        <v>6</v>
      </c>
      <c r="G156" s="15" t="s">
        <v>24</v>
      </c>
      <c r="H156" s="77">
        <v>0</v>
      </c>
      <c r="I156" s="77">
        <v>0</v>
      </c>
      <c r="J156" s="77">
        <v>0</v>
      </c>
      <c r="K156" s="77">
        <v>0</v>
      </c>
      <c r="L156" s="77">
        <v>0</v>
      </c>
      <c r="M156" s="77">
        <v>0</v>
      </c>
      <c r="N156" s="77">
        <v>0</v>
      </c>
      <c r="O156" s="77">
        <v>0</v>
      </c>
      <c r="P156" s="77">
        <v>0</v>
      </c>
      <c r="Q156" s="77">
        <v>0</v>
      </c>
      <c r="R156" s="77">
        <v>0</v>
      </c>
      <c r="S156" s="77">
        <v>0</v>
      </c>
    </row>
    <row r="157" spans="5:19" customFormat="1" x14ac:dyDescent="0.2">
      <c r="E157" s="15" t="s">
        <v>6</v>
      </c>
      <c r="F157" s="15" t="s">
        <v>6</v>
      </c>
      <c r="G157" s="15" t="s">
        <v>25</v>
      </c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</row>
    <row r="158" spans="5:19" customFormat="1" x14ac:dyDescent="0.2">
      <c r="E158" s="15" t="s">
        <v>6</v>
      </c>
      <c r="F158" s="70" t="s">
        <v>122</v>
      </c>
      <c r="G158" s="70" t="s">
        <v>21</v>
      </c>
      <c r="H158" s="71">
        <v>486</v>
      </c>
      <c r="I158" s="71">
        <v>464</v>
      </c>
      <c r="J158" s="71">
        <v>66</v>
      </c>
      <c r="K158" s="71">
        <v>64</v>
      </c>
      <c r="L158" s="71">
        <v>157</v>
      </c>
      <c r="M158" s="71">
        <v>156</v>
      </c>
      <c r="N158" s="71">
        <v>85</v>
      </c>
      <c r="O158" s="71">
        <v>62</v>
      </c>
      <c r="P158" s="71">
        <v>42</v>
      </c>
      <c r="Q158" s="71">
        <v>20</v>
      </c>
      <c r="R158" s="78">
        <v>0</v>
      </c>
      <c r="S158" s="71">
        <v>189600</v>
      </c>
    </row>
    <row r="159" spans="5:19" customFormat="1" x14ac:dyDescent="0.2">
      <c r="E159" s="15" t="s">
        <v>6</v>
      </c>
      <c r="F159" s="70" t="s">
        <v>6</v>
      </c>
      <c r="G159" s="70" t="s">
        <v>39</v>
      </c>
      <c r="H159" s="71">
        <v>110</v>
      </c>
      <c r="I159" s="71">
        <v>94</v>
      </c>
      <c r="J159" s="71">
        <v>5</v>
      </c>
      <c r="K159" s="71">
        <v>5</v>
      </c>
      <c r="L159" s="71">
        <v>30</v>
      </c>
      <c r="M159" s="71">
        <v>7</v>
      </c>
      <c r="N159" s="71">
        <v>52</v>
      </c>
      <c r="O159" s="71">
        <v>23</v>
      </c>
      <c r="P159" s="71">
        <v>12</v>
      </c>
      <c r="Q159" s="71">
        <v>11</v>
      </c>
      <c r="R159" s="78">
        <v>0</v>
      </c>
      <c r="S159" s="71">
        <v>13000</v>
      </c>
    </row>
    <row r="160" spans="5:19" customFormat="1" x14ac:dyDescent="0.2">
      <c r="E160" s="15" t="s">
        <v>6</v>
      </c>
      <c r="F160" s="70" t="s">
        <v>6</v>
      </c>
      <c r="G160" s="70" t="s">
        <v>22</v>
      </c>
      <c r="H160" s="71">
        <v>318</v>
      </c>
      <c r="I160" s="71">
        <v>312</v>
      </c>
      <c r="J160" s="71">
        <v>48</v>
      </c>
      <c r="K160" s="71">
        <v>46</v>
      </c>
      <c r="L160" s="71">
        <v>97</v>
      </c>
      <c r="M160" s="71">
        <v>138</v>
      </c>
      <c r="N160" s="71">
        <v>29</v>
      </c>
      <c r="O160" s="71">
        <v>35</v>
      </c>
      <c r="P160" s="71">
        <v>26</v>
      </c>
      <c r="Q160" s="71">
        <v>9</v>
      </c>
      <c r="R160" s="78">
        <v>0</v>
      </c>
      <c r="S160" s="71">
        <v>144600</v>
      </c>
    </row>
    <row r="161" spans="5:19" customFormat="1" x14ac:dyDescent="0.2">
      <c r="E161" s="15" t="s">
        <v>6</v>
      </c>
      <c r="F161" s="70" t="s">
        <v>6</v>
      </c>
      <c r="G161" s="70" t="s">
        <v>23</v>
      </c>
      <c r="H161" s="71">
        <v>5</v>
      </c>
      <c r="I161" s="71">
        <v>5</v>
      </c>
      <c r="J161" s="78">
        <v>0</v>
      </c>
      <c r="K161" s="78">
        <v>0</v>
      </c>
      <c r="L161" s="71">
        <v>4</v>
      </c>
      <c r="M161" s="71">
        <v>1</v>
      </c>
      <c r="N161" s="78">
        <v>0</v>
      </c>
      <c r="O161" s="78">
        <v>0</v>
      </c>
      <c r="P161" s="78">
        <v>0</v>
      </c>
      <c r="Q161" s="78">
        <v>0</v>
      </c>
      <c r="R161" s="78">
        <v>0</v>
      </c>
      <c r="S161" s="78">
        <v>0</v>
      </c>
    </row>
    <row r="162" spans="5:19" customFormat="1" x14ac:dyDescent="0.2">
      <c r="E162" s="15" t="s">
        <v>6</v>
      </c>
      <c r="F162" s="70" t="s">
        <v>6</v>
      </c>
      <c r="G162" s="70" t="s">
        <v>24</v>
      </c>
      <c r="H162" s="71">
        <v>15</v>
      </c>
      <c r="I162" s="71">
        <v>17</v>
      </c>
      <c r="J162" s="71">
        <v>8</v>
      </c>
      <c r="K162" s="71">
        <v>8</v>
      </c>
      <c r="L162" s="71">
        <v>4</v>
      </c>
      <c r="M162" s="71">
        <v>5</v>
      </c>
      <c r="N162" s="78">
        <v>0</v>
      </c>
      <c r="O162" s="78">
        <v>0</v>
      </c>
      <c r="P162" s="78">
        <v>0</v>
      </c>
      <c r="Q162" s="78">
        <v>0</v>
      </c>
      <c r="R162" s="78">
        <v>0</v>
      </c>
      <c r="S162" s="71">
        <v>20000</v>
      </c>
    </row>
    <row r="163" spans="5:19" customFormat="1" x14ac:dyDescent="0.2">
      <c r="E163" s="15" t="s">
        <v>6</v>
      </c>
      <c r="F163" s="70" t="s">
        <v>6</v>
      </c>
      <c r="G163" s="70" t="s">
        <v>25</v>
      </c>
      <c r="H163" s="71">
        <v>38</v>
      </c>
      <c r="I163" s="71">
        <v>36</v>
      </c>
      <c r="J163" s="71">
        <v>5</v>
      </c>
      <c r="K163" s="71">
        <v>5</v>
      </c>
      <c r="L163" s="71">
        <v>22</v>
      </c>
      <c r="M163" s="71">
        <v>5</v>
      </c>
      <c r="N163" s="71">
        <v>4</v>
      </c>
      <c r="O163" s="71">
        <v>4</v>
      </c>
      <c r="P163" s="71">
        <v>4</v>
      </c>
      <c r="Q163" s="78">
        <v>0</v>
      </c>
      <c r="R163" s="78">
        <v>0</v>
      </c>
      <c r="S163" s="71">
        <v>12000</v>
      </c>
    </row>
    <row r="164" spans="5:19" customFormat="1" x14ac:dyDescent="0.2">
      <c r="E164" s="15" t="s">
        <v>126</v>
      </c>
      <c r="F164" s="15" t="s">
        <v>115</v>
      </c>
      <c r="G164" s="15" t="s">
        <v>21</v>
      </c>
      <c r="H164" s="16">
        <v>172</v>
      </c>
      <c r="I164" s="16">
        <v>175</v>
      </c>
      <c r="J164" s="16">
        <v>18</v>
      </c>
      <c r="K164" s="16">
        <v>17</v>
      </c>
      <c r="L164" s="16">
        <v>79</v>
      </c>
      <c r="M164" s="16">
        <v>62</v>
      </c>
      <c r="N164" s="16">
        <v>16</v>
      </c>
      <c r="O164" s="16">
        <v>26</v>
      </c>
      <c r="P164" s="16">
        <v>19</v>
      </c>
      <c r="Q164" s="16">
        <v>7</v>
      </c>
      <c r="R164" s="77">
        <v>0</v>
      </c>
      <c r="S164" s="16">
        <v>44000</v>
      </c>
    </row>
    <row r="165" spans="5:19" customFormat="1" x14ac:dyDescent="0.2">
      <c r="E165" s="15" t="s">
        <v>6</v>
      </c>
      <c r="F165" s="15" t="s">
        <v>6</v>
      </c>
      <c r="G165" s="15" t="s">
        <v>39</v>
      </c>
      <c r="H165" s="16">
        <v>55</v>
      </c>
      <c r="I165" s="16">
        <v>56</v>
      </c>
      <c r="J165" s="16">
        <v>4</v>
      </c>
      <c r="K165" s="16">
        <v>4</v>
      </c>
      <c r="L165" s="16">
        <v>30</v>
      </c>
      <c r="M165" s="16">
        <v>11</v>
      </c>
      <c r="N165" s="16">
        <v>11</v>
      </c>
      <c r="O165" s="16">
        <v>3</v>
      </c>
      <c r="P165" s="16">
        <v>3</v>
      </c>
      <c r="Q165" s="77">
        <v>0</v>
      </c>
      <c r="R165" s="77">
        <v>0</v>
      </c>
      <c r="S165" s="16">
        <v>8000</v>
      </c>
    </row>
    <row r="166" spans="5:19" customFormat="1" x14ac:dyDescent="0.2">
      <c r="E166" s="15" t="s">
        <v>6</v>
      </c>
      <c r="F166" s="15" t="s">
        <v>6</v>
      </c>
      <c r="G166" s="15" t="s">
        <v>22</v>
      </c>
      <c r="H166" s="16">
        <v>101</v>
      </c>
      <c r="I166" s="16">
        <v>105</v>
      </c>
      <c r="J166" s="16">
        <v>13</v>
      </c>
      <c r="K166" s="16">
        <v>12</v>
      </c>
      <c r="L166" s="16">
        <v>39</v>
      </c>
      <c r="M166" s="16">
        <v>50</v>
      </c>
      <c r="N166" s="16">
        <v>3</v>
      </c>
      <c r="O166" s="16">
        <v>20</v>
      </c>
      <c r="P166" s="16">
        <v>13</v>
      </c>
      <c r="Q166" s="16">
        <v>7</v>
      </c>
      <c r="R166" s="77">
        <v>0</v>
      </c>
      <c r="S166" s="16">
        <v>34000</v>
      </c>
    </row>
    <row r="167" spans="5:19" customFormat="1" x14ac:dyDescent="0.2">
      <c r="E167" s="15" t="s">
        <v>6</v>
      </c>
      <c r="F167" s="15" t="s">
        <v>6</v>
      </c>
      <c r="G167" s="15" t="s">
        <v>23</v>
      </c>
      <c r="H167" s="16">
        <v>2</v>
      </c>
      <c r="I167" s="16">
        <v>2</v>
      </c>
      <c r="J167" s="77">
        <v>0</v>
      </c>
      <c r="K167" s="77">
        <v>0</v>
      </c>
      <c r="L167" s="16">
        <v>2</v>
      </c>
      <c r="M167" s="77">
        <v>0</v>
      </c>
      <c r="N167" s="77">
        <v>0</v>
      </c>
      <c r="O167" s="77">
        <v>0</v>
      </c>
      <c r="P167" s="77">
        <v>0</v>
      </c>
      <c r="Q167" s="77">
        <v>0</v>
      </c>
      <c r="R167" s="77">
        <v>0</v>
      </c>
      <c r="S167" s="77">
        <v>0</v>
      </c>
    </row>
    <row r="168" spans="5:19" customFormat="1" x14ac:dyDescent="0.2">
      <c r="E168" s="15" t="s">
        <v>6</v>
      </c>
      <c r="F168" s="15" t="s">
        <v>6</v>
      </c>
      <c r="G168" s="15" t="s">
        <v>24</v>
      </c>
      <c r="H168" s="16">
        <v>4</v>
      </c>
      <c r="I168" s="16">
        <v>3</v>
      </c>
      <c r="J168" s="77">
        <v>0</v>
      </c>
      <c r="K168" s="77">
        <v>0</v>
      </c>
      <c r="L168" s="16">
        <v>2</v>
      </c>
      <c r="M168" s="77">
        <v>0</v>
      </c>
      <c r="N168" s="16">
        <v>1</v>
      </c>
      <c r="O168" s="16">
        <v>1</v>
      </c>
      <c r="P168" s="16">
        <v>1</v>
      </c>
      <c r="Q168" s="77">
        <v>0</v>
      </c>
      <c r="R168" s="77">
        <v>0</v>
      </c>
      <c r="S168" s="77">
        <v>0</v>
      </c>
    </row>
    <row r="169" spans="5:19" customFormat="1" x14ac:dyDescent="0.2">
      <c r="E169" s="15" t="s">
        <v>6</v>
      </c>
      <c r="F169" s="15" t="s">
        <v>6</v>
      </c>
      <c r="G169" s="15" t="s">
        <v>25</v>
      </c>
      <c r="H169" s="16">
        <v>10</v>
      </c>
      <c r="I169" s="16">
        <v>9</v>
      </c>
      <c r="J169" s="16">
        <v>1</v>
      </c>
      <c r="K169" s="16">
        <v>1</v>
      </c>
      <c r="L169" s="16">
        <v>6</v>
      </c>
      <c r="M169" s="16">
        <v>1</v>
      </c>
      <c r="N169" s="16">
        <v>1</v>
      </c>
      <c r="O169" s="16">
        <v>2</v>
      </c>
      <c r="P169" s="16">
        <v>2</v>
      </c>
      <c r="Q169" s="77">
        <v>0</v>
      </c>
      <c r="R169" s="77">
        <v>0</v>
      </c>
      <c r="S169" s="16">
        <v>2000</v>
      </c>
    </row>
    <row r="170" spans="5:19" customFormat="1" x14ac:dyDescent="0.2">
      <c r="E170" s="15" t="s">
        <v>6</v>
      </c>
      <c r="F170" s="15" t="s">
        <v>102</v>
      </c>
      <c r="G170" s="15" t="s">
        <v>21</v>
      </c>
      <c r="H170" s="16">
        <v>51</v>
      </c>
      <c r="I170" s="16">
        <v>43</v>
      </c>
      <c r="J170" s="16">
        <v>3</v>
      </c>
      <c r="K170" s="16">
        <v>3</v>
      </c>
      <c r="L170" s="16">
        <v>21</v>
      </c>
      <c r="M170" s="16">
        <v>6</v>
      </c>
      <c r="N170" s="16">
        <v>13</v>
      </c>
      <c r="O170" s="16">
        <v>8</v>
      </c>
      <c r="P170" s="16">
        <v>7</v>
      </c>
      <c r="Q170" s="16">
        <v>1</v>
      </c>
      <c r="R170" s="77">
        <v>0</v>
      </c>
      <c r="S170" s="16">
        <v>9060</v>
      </c>
    </row>
    <row r="171" spans="5:19" customFormat="1" x14ac:dyDescent="0.2">
      <c r="E171" s="15" t="s">
        <v>6</v>
      </c>
      <c r="F171" s="15" t="s">
        <v>6</v>
      </c>
      <c r="G171" s="15" t="s">
        <v>39</v>
      </c>
      <c r="H171" s="16">
        <v>24</v>
      </c>
      <c r="I171" s="16">
        <v>21</v>
      </c>
      <c r="J171" s="77">
        <v>0</v>
      </c>
      <c r="K171" s="77">
        <v>0</v>
      </c>
      <c r="L171" s="16">
        <v>10</v>
      </c>
      <c r="M171" s="77">
        <v>0</v>
      </c>
      <c r="N171" s="16">
        <v>11</v>
      </c>
      <c r="O171" s="16">
        <v>3</v>
      </c>
      <c r="P171" s="16">
        <v>3</v>
      </c>
      <c r="Q171" s="77">
        <v>0</v>
      </c>
      <c r="R171" s="77">
        <v>0</v>
      </c>
      <c r="S171" s="77">
        <v>0</v>
      </c>
    </row>
    <row r="172" spans="5:19" customFormat="1" x14ac:dyDescent="0.2">
      <c r="E172" s="15" t="s">
        <v>6</v>
      </c>
      <c r="F172" s="15" t="s">
        <v>6</v>
      </c>
      <c r="G172" s="15" t="s">
        <v>22</v>
      </c>
      <c r="H172" s="16">
        <v>25</v>
      </c>
      <c r="I172" s="16">
        <v>20</v>
      </c>
      <c r="J172" s="16">
        <v>3</v>
      </c>
      <c r="K172" s="16">
        <v>3</v>
      </c>
      <c r="L172" s="16">
        <v>10</v>
      </c>
      <c r="M172" s="16">
        <v>5</v>
      </c>
      <c r="N172" s="16">
        <v>2</v>
      </c>
      <c r="O172" s="16">
        <v>5</v>
      </c>
      <c r="P172" s="16">
        <v>4</v>
      </c>
      <c r="Q172" s="16">
        <v>1</v>
      </c>
      <c r="R172" s="77">
        <v>0</v>
      </c>
      <c r="S172" s="16">
        <v>9060</v>
      </c>
    </row>
    <row r="173" spans="5:19" customFormat="1" x14ac:dyDescent="0.2">
      <c r="E173" s="15" t="s">
        <v>6</v>
      </c>
      <c r="F173" s="15" t="s">
        <v>6</v>
      </c>
      <c r="G173" s="15" t="s">
        <v>23</v>
      </c>
      <c r="H173" s="77">
        <v>0</v>
      </c>
      <c r="I173" s="77">
        <v>0</v>
      </c>
      <c r="J173" s="77">
        <v>0</v>
      </c>
      <c r="K173" s="77">
        <v>0</v>
      </c>
      <c r="L173" s="77">
        <v>0</v>
      </c>
      <c r="M173" s="77">
        <v>0</v>
      </c>
      <c r="N173" s="77">
        <v>0</v>
      </c>
      <c r="O173" s="77">
        <v>0</v>
      </c>
      <c r="P173" s="77">
        <v>0</v>
      </c>
      <c r="Q173" s="77">
        <v>0</v>
      </c>
      <c r="R173" s="77">
        <v>0</v>
      </c>
      <c r="S173" s="77">
        <v>0</v>
      </c>
    </row>
    <row r="174" spans="5:19" customFormat="1" x14ac:dyDescent="0.2">
      <c r="E174" s="15" t="s">
        <v>6</v>
      </c>
      <c r="F174" s="15" t="s">
        <v>6</v>
      </c>
      <c r="G174" s="15" t="s">
        <v>24</v>
      </c>
      <c r="H174" s="16">
        <v>2</v>
      </c>
      <c r="I174" s="16">
        <v>2</v>
      </c>
      <c r="J174" s="77">
        <v>0</v>
      </c>
      <c r="K174" s="77">
        <v>0</v>
      </c>
      <c r="L174" s="16">
        <v>1</v>
      </c>
      <c r="M174" s="16">
        <v>1</v>
      </c>
      <c r="N174" s="77">
        <v>0</v>
      </c>
      <c r="O174" s="77">
        <v>0</v>
      </c>
      <c r="P174" s="77">
        <v>0</v>
      </c>
      <c r="Q174" s="77">
        <v>0</v>
      </c>
      <c r="R174" s="77">
        <v>0</v>
      </c>
      <c r="S174" s="77">
        <v>0</v>
      </c>
    </row>
    <row r="175" spans="5:19" customFormat="1" x14ac:dyDescent="0.2">
      <c r="E175" s="15" t="s">
        <v>6</v>
      </c>
      <c r="F175" s="15" t="s">
        <v>6</v>
      </c>
      <c r="G175" s="15" t="s">
        <v>25</v>
      </c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</row>
    <row r="176" spans="5:19" customFormat="1" x14ac:dyDescent="0.2">
      <c r="E176" s="15" t="s">
        <v>6</v>
      </c>
      <c r="F176" s="15" t="s">
        <v>104</v>
      </c>
      <c r="G176" s="15" t="s">
        <v>21</v>
      </c>
      <c r="H176" s="16">
        <v>29</v>
      </c>
      <c r="I176" s="16">
        <v>28</v>
      </c>
      <c r="J176" s="16">
        <v>2</v>
      </c>
      <c r="K176" s="16">
        <v>2</v>
      </c>
      <c r="L176" s="16">
        <v>10</v>
      </c>
      <c r="M176" s="16">
        <v>7</v>
      </c>
      <c r="N176" s="16">
        <v>9</v>
      </c>
      <c r="O176" s="16">
        <v>2</v>
      </c>
      <c r="P176" s="16">
        <v>2</v>
      </c>
      <c r="Q176" s="77">
        <v>0</v>
      </c>
      <c r="R176" s="77">
        <v>0</v>
      </c>
      <c r="S176" s="16">
        <v>4000</v>
      </c>
    </row>
    <row r="177" spans="5:19" customFormat="1" x14ac:dyDescent="0.2">
      <c r="E177" s="15" t="s">
        <v>6</v>
      </c>
      <c r="F177" s="15" t="s">
        <v>6</v>
      </c>
      <c r="G177" s="15" t="s">
        <v>39</v>
      </c>
      <c r="H177" s="16">
        <v>17</v>
      </c>
      <c r="I177" s="16">
        <v>18</v>
      </c>
      <c r="J177" s="16">
        <v>2</v>
      </c>
      <c r="K177" s="16">
        <v>2</v>
      </c>
      <c r="L177" s="16">
        <v>5</v>
      </c>
      <c r="M177" s="16">
        <v>2</v>
      </c>
      <c r="N177" s="16">
        <v>9</v>
      </c>
      <c r="O177" s="77">
        <v>0</v>
      </c>
      <c r="P177" s="77">
        <v>0</v>
      </c>
      <c r="Q177" s="77">
        <v>0</v>
      </c>
      <c r="R177" s="77">
        <v>0</v>
      </c>
      <c r="S177" s="16">
        <v>4000</v>
      </c>
    </row>
    <row r="178" spans="5:19" customFormat="1" x14ac:dyDescent="0.2">
      <c r="E178" s="15" t="s">
        <v>6</v>
      </c>
      <c r="F178" s="15" t="s">
        <v>6</v>
      </c>
      <c r="G178" s="15" t="s">
        <v>22</v>
      </c>
      <c r="H178" s="16">
        <v>11</v>
      </c>
      <c r="I178" s="16">
        <v>9</v>
      </c>
      <c r="J178" s="77">
        <v>0</v>
      </c>
      <c r="K178" s="77">
        <v>0</v>
      </c>
      <c r="L178" s="16">
        <v>4</v>
      </c>
      <c r="M178" s="16">
        <v>5</v>
      </c>
      <c r="N178" s="77">
        <v>0</v>
      </c>
      <c r="O178" s="16">
        <v>2</v>
      </c>
      <c r="P178" s="16">
        <v>2</v>
      </c>
      <c r="Q178" s="77">
        <v>0</v>
      </c>
      <c r="R178" s="77">
        <v>0</v>
      </c>
      <c r="S178" s="77">
        <v>0</v>
      </c>
    </row>
    <row r="179" spans="5:19" customFormat="1" x14ac:dyDescent="0.2">
      <c r="E179" s="15" t="s">
        <v>6</v>
      </c>
      <c r="F179" s="15" t="s">
        <v>6</v>
      </c>
      <c r="G179" s="15" t="s">
        <v>23</v>
      </c>
      <c r="H179" s="77">
        <v>0</v>
      </c>
      <c r="I179" s="77">
        <v>0</v>
      </c>
      <c r="J179" s="77">
        <v>0</v>
      </c>
      <c r="K179" s="77">
        <v>0</v>
      </c>
      <c r="L179" s="77">
        <v>0</v>
      </c>
      <c r="M179" s="77">
        <v>0</v>
      </c>
      <c r="N179" s="77">
        <v>0</v>
      </c>
      <c r="O179" s="77">
        <v>0</v>
      </c>
      <c r="P179" s="77">
        <v>0</v>
      </c>
      <c r="Q179" s="77">
        <v>0</v>
      </c>
      <c r="R179" s="77">
        <v>0</v>
      </c>
      <c r="S179" s="77">
        <v>0</v>
      </c>
    </row>
    <row r="180" spans="5:19" customFormat="1" x14ac:dyDescent="0.2">
      <c r="E180" s="15" t="s">
        <v>6</v>
      </c>
      <c r="F180" s="15" t="s">
        <v>6</v>
      </c>
      <c r="G180" s="15" t="s">
        <v>24</v>
      </c>
      <c r="H180" s="16">
        <v>1</v>
      </c>
      <c r="I180" s="16">
        <v>1</v>
      </c>
      <c r="J180" s="77">
        <v>0</v>
      </c>
      <c r="K180" s="77">
        <v>0</v>
      </c>
      <c r="L180" s="16">
        <v>1</v>
      </c>
      <c r="M180" s="77">
        <v>0</v>
      </c>
      <c r="N180" s="77">
        <v>0</v>
      </c>
      <c r="O180" s="77">
        <v>0</v>
      </c>
      <c r="P180" s="77">
        <v>0</v>
      </c>
      <c r="Q180" s="77">
        <v>0</v>
      </c>
      <c r="R180" s="77">
        <v>0</v>
      </c>
      <c r="S180" s="77">
        <v>0</v>
      </c>
    </row>
    <row r="181" spans="5:19" customFormat="1" x14ac:dyDescent="0.2">
      <c r="E181" s="15" t="s">
        <v>6</v>
      </c>
      <c r="F181" s="15" t="s">
        <v>6</v>
      </c>
      <c r="G181" s="15" t="s">
        <v>25</v>
      </c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</row>
    <row r="182" spans="5:19" customFormat="1" x14ac:dyDescent="0.2">
      <c r="E182" s="15" t="s">
        <v>6</v>
      </c>
      <c r="F182" s="15" t="s">
        <v>113</v>
      </c>
      <c r="G182" s="15" t="s">
        <v>21</v>
      </c>
      <c r="H182" s="16">
        <v>32</v>
      </c>
      <c r="I182" s="16">
        <v>31</v>
      </c>
      <c r="J182" s="16">
        <v>1</v>
      </c>
      <c r="K182" s="16">
        <v>1</v>
      </c>
      <c r="L182" s="16">
        <v>20</v>
      </c>
      <c r="M182" s="16">
        <v>9</v>
      </c>
      <c r="N182" s="16">
        <v>1</v>
      </c>
      <c r="O182" s="16">
        <v>1</v>
      </c>
      <c r="P182" s="16">
        <v>1</v>
      </c>
      <c r="Q182" s="77">
        <v>0</v>
      </c>
      <c r="R182" s="77">
        <v>0</v>
      </c>
      <c r="S182" s="16">
        <v>2000</v>
      </c>
    </row>
    <row r="183" spans="5:19" customFormat="1" x14ac:dyDescent="0.2">
      <c r="E183" s="15" t="s">
        <v>6</v>
      </c>
      <c r="F183" s="15" t="s">
        <v>6</v>
      </c>
      <c r="G183" s="15" t="s">
        <v>39</v>
      </c>
      <c r="H183" s="16">
        <v>12</v>
      </c>
      <c r="I183" s="16">
        <v>12</v>
      </c>
      <c r="J183" s="16">
        <v>1</v>
      </c>
      <c r="K183" s="16">
        <v>1</v>
      </c>
      <c r="L183" s="16">
        <v>3</v>
      </c>
      <c r="M183" s="16">
        <v>8</v>
      </c>
      <c r="N183" s="77">
        <v>0</v>
      </c>
      <c r="O183" s="77">
        <v>0</v>
      </c>
      <c r="P183" s="77">
        <v>0</v>
      </c>
      <c r="Q183" s="77">
        <v>0</v>
      </c>
      <c r="R183" s="77">
        <v>0</v>
      </c>
      <c r="S183" s="16">
        <v>2000</v>
      </c>
    </row>
    <row r="184" spans="5:19" customFormat="1" x14ac:dyDescent="0.2">
      <c r="E184" s="15" t="s">
        <v>6</v>
      </c>
      <c r="F184" s="15" t="s">
        <v>6</v>
      </c>
      <c r="G184" s="15" t="s">
        <v>22</v>
      </c>
      <c r="H184" s="16">
        <v>19</v>
      </c>
      <c r="I184" s="16">
        <v>19</v>
      </c>
      <c r="J184" s="77">
        <v>0</v>
      </c>
      <c r="K184" s="77">
        <v>0</v>
      </c>
      <c r="L184" s="16">
        <v>17</v>
      </c>
      <c r="M184" s="16">
        <v>1</v>
      </c>
      <c r="N184" s="16">
        <v>1</v>
      </c>
      <c r="O184" s="77">
        <v>0</v>
      </c>
      <c r="P184" s="77">
        <v>0</v>
      </c>
      <c r="Q184" s="77">
        <v>0</v>
      </c>
      <c r="R184" s="77">
        <v>0</v>
      </c>
      <c r="S184" s="77">
        <v>0</v>
      </c>
    </row>
    <row r="185" spans="5:19" customFormat="1" x14ac:dyDescent="0.2">
      <c r="E185" s="15" t="s">
        <v>6</v>
      </c>
      <c r="F185" s="15" t="s">
        <v>6</v>
      </c>
      <c r="G185" s="15" t="s">
        <v>23</v>
      </c>
      <c r="H185" s="16">
        <v>1</v>
      </c>
      <c r="I185" s="77">
        <v>0</v>
      </c>
      <c r="J185" s="77">
        <v>0</v>
      </c>
      <c r="K185" s="77">
        <v>0</v>
      </c>
      <c r="L185" s="77">
        <v>0</v>
      </c>
      <c r="M185" s="77">
        <v>0</v>
      </c>
      <c r="N185" s="77">
        <v>0</v>
      </c>
      <c r="O185" s="16">
        <v>1</v>
      </c>
      <c r="P185" s="16">
        <v>1</v>
      </c>
      <c r="Q185" s="77">
        <v>0</v>
      </c>
      <c r="R185" s="77">
        <v>0</v>
      </c>
      <c r="S185" s="77">
        <v>0</v>
      </c>
    </row>
    <row r="186" spans="5:19" customFormat="1" x14ac:dyDescent="0.2">
      <c r="E186" s="15" t="s">
        <v>6</v>
      </c>
      <c r="F186" s="15" t="s">
        <v>6</v>
      </c>
      <c r="G186" s="15" t="s">
        <v>24</v>
      </c>
      <c r="H186" s="77">
        <v>0</v>
      </c>
      <c r="I186" s="77">
        <v>0</v>
      </c>
      <c r="J186" s="77">
        <v>0</v>
      </c>
      <c r="K186" s="77">
        <v>0</v>
      </c>
      <c r="L186" s="77">
        <v>0</v>
      </c>
      <c r="M186" s="77">
        <v>0</v>
      </c>
      <c r="N186" s="77">
        <v>0</v>
      </c>
      <c r="O186" s="77">
        <v>0</v>
      </c>
      <c r="P186" s="77">
        <v>0</v>
      </c>
      <c r="Q186" s="77">
        <v>0</v>
      </c>
      <c r="R186" s="77">
        <v>0</v>
      </c>
      <c r="S186" s="77">
        <v>0</v>
      </c>
    </row>
    <row r="187" spans="5:19" customFormat="1" x14ac:dyDescent="0.2">
      <c r="E187" s="15" t="s">
        <v>6</v>
      </c>
      <c r="F187" s="15" t="s">
        <v>6</v>
      </c>
      <c r="G187" s="15" t="s">
        <v>25</v>
      </c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</row>
    <row r="188" spans="5:19" customFormat="1" x14ac:dyDescent="0.2">
      <c r="E188" s="15" t="s">
        <v>6</v>
      </c>
      <c r="F188" s="70" t="s">
        <v>122</v>
      </c>
      <c r="G188" s="70" t="s">
        <v>21</v>
      </c>
      <c r="H188" s="71">
        <v>284</v>
      </c>
      <c r="I188" s="71">
        <v>277</v>
      </c>
      <c r="J188" s="71">
        <v>24</v>
      </c>
      <c r="K188" s="71">
        <v>23</v>
      </c>
      <c r="L188" s="71">
        <v>130</v>
      </c>
      <c r="M188" s="71">
        <v>84</v>
      </c>
      <c r="N188" s="71">
        <v>39</v>
      </c>
      <c r="O188" s="71">
        <v>37</v>
      </c>
      <c r="P188" s="71">
        <v>29</v>
      </c>
      <c r="Q188" s="71">
        <v>8</v>
      </c>
      <c r="R188" s="78">
        <v>0</v>
      </c>
      <c r="S188" s="71">
        <v>59060</v>
      </c>
    </row>
    <row r="189" spans="5:19" customFormat="1" x14ac:dyDescent="0.2">
      <c r="E189" s="15" t="s">
        <v>6</v>
      </c>
      <c r="F189" s="70" t="s">
        <v>6</v>
      </c>
      <c r="G189" s="70" t="s">
        <v>39</v>
      </c>
      <c r="H189" s="71">
        <v>108</v>
      </c>
      <c r="I189" s="71">
        <v>107</v>
      </c>
      <c r="J189" s="71">
        <v>7</v>
      </c>
      <c r="K189" s="71">
        <v>7</v>
      </c>
      <c r="L189" s="71">
        <v>48</v>
      </c>
      <c r="M189" s="71">
        <v>21</v>
      </c>
      <c r="N189" s="71">
        <v>31</v>
      </c>
      <c r="O189" s="71">
        <v>6</v>
      </c>
      <c r="P189" s="71">
        <v>6</v>
      </c>
      <c r="Q189" s="78">
        <v>0</v>
      </c>
      <c r="R189" s="78">
        <v>0</v>
      </c>
      <c r="S189" s="71">
        <v>14000</v>
      </c>
    </row>
    <row r="190" spans="5:19" customFormat="1" x14ac:dyDescent="0.2">
      <c r="E190" s="15" t="s">
        <v>6</v>
      </c>
      <c r="F190" s="70" t="s">
        <v>6</v>
      </c>
      <c r="G190" s="70" t="s">
        <v>22</v>
      </c>
      <c r="H190" s="71">
        <v>156</v>
      </c>
      <c r="I190" s="71">
        <v>153</v>
      </c>
      <c r="J190" s="71">
        <v>16</v>
      </c>
      <c r="K190" s="71">
        <v>15</v>
      </c>
      <c r="L190" s="71">
        <v>70</v>
      </c>
      <c r="M190" s="71">
        <v>61</v>
      </c>
      <c r="N190" s="71">
        <v>6</v>
      </c>
      <c r="O190" s="71">
        <v>27</v>
      </c>
      <c r="P190" s="71">
        <v>19</v>
      </c>
      <c r="Q190" s="71">
        <v>8</v>
      </c>
      <c r="R190" s="78">
        <v>0</v>
      </c>
      <c r="S190" s="71">
        <v>43060</v>
      </c>
    </row>
    <row r="191" spans="5:19" customFormat="1" x14ac:dyDescent="0.2">
      <c r="E191" s="15" t="s">
        <v>6</v>
      </c>
      <c r="F191" s="70" t="s">
        <v>6</v>
      </c>
      <c r="G191" s="70" t="s">
        <v>23</v>
      </c>
      <c r="H191" s="71">
        <v>3</v>
      </c>
      <c r="I191" s="71">
        <v>2</v>
      </c>
      <c r="J191" s="78">
        <v>0</v>
      </c>
      <c r="K191" s="78">
        <v>0</v>
      </c>
      <c r="L191" s="71">
        <v>2</v>
      </c>
      <c r="M191" s="78">
        <v>0</v>
      </c>
      <c r="N191" s="78">
        <v>0</v>
      </c>
      <c r="O191" s="71">
        <v>1</v>
      </c>
      <c r="P191" s="71">
        <v>1</v>
      </c>
      <c r="Q191" s="78">
        <v>0</v>
      </c>
      <c r="R191" s="78">
        <v>0</v>
      </c>
      <c r="S191" s="78">
        <v>0</v>
      </c>
    </row>
    <row r="192" spans="5:19" customFormat="1" x14ac:dyDescent="0.2">
      <c r="E192" s="15" t="s">
        <v>6</v>
      </c>
      <c r="F192" s="70" t="s">
        <v>6</v>
      </c>
      <c r="G192" s="70" t="s">
        <v>24</v>
      </c>
      <c r="H192" s="71">
        <v>7</v>
      </c>
      <c r="I192" s="71">
        <v>6</v>
      </c>
      <c r="J192" s="78">
        <v>0</v>
      </c>
      <c r="K192" s="78">
        <v>0</v>
      </c>
      <c r="L192" s="71">
        <v>4</v>
      </c>
      <c r="M192" s="71">
        <v>1</v>
      </c>
      <c r="N192" s="71">
        <v>1</v>
      </c>
      <c r="O192" s="71">
        <v>1</v>
      </c>
      <c r="P192" s="71">
        <v>1</v>
      </c>
      <c r="Q192" s="78">
        <v>0</v>
      </c>
      <c r="R192" s="78">
        <v>0</v>
      </c>
      <c r="S192" s="78">
        <v>0</v>
      </c>
    </row>
    <row r="193" spans="5:19" customFormat="1" x14ac:dyDescent="0.2">
      <c r="E193" s="15" t="s">
        <v>6</v>
      </c>
      <c r="F193" s="70" t="s">
        <v>6</v>
      </c>
      <c r="G193" s="70" t="s">
        <v>25</v>
      </c>
      <c r="H193" s="71">
        <v>10</v>
      </c>
      <c r="I193" s="71">
        <v>9</v>
      </c>
      <c r="J193" s="71">
        <v>1</v>
      </c>
      <c r="K193" s="71">
        <v>1</v>
      </c>
      <c r="L193" s="71">
        <v>6</v>
      </c>
      <c r="M193" s="71">
        <v>1</v>
      </c>
      <c r="N193" s="71">
        <v>1</v>
      </c>
      <c r="O193" s="71">
        <v>2</v>
      </c>
      <c r="P193" s="71">
        <v>2</v>
      </c>
      <c r="Q193" s="78">
        <v>0</v>
      </c>
      <c r="R193" s="78">
        <v>0</v>
      </c>
      <c r="S193" s="71">
        <v>2000</v>
      </c>
    </row>
    <row r="194" spans="5:19" customFormat="1" x14ac:dyDescent="0.2">
      <c r="E194" s="15" t="s">
        <v>127</v>
      </c>
      <c r="F194" s="15" t="s">
        <v>85</v>
      </c>
      <c r="G194" s="15" t="s">
        <v>21</v>
      </c>
      <c r="H194" s="16">
        <v>48</v>
      </c>
      <c r="I194" s="16">
        <v>45</v>
      </c>
      <c r="J194" s="16">
        <v>10</v>
      </c>
      <c r="K194" s="16">
        <v>9</v>
      </c>
      <c r="L194" s="16">
        <v>17</v>
      </c>
      <c r="M194" s="16">
        <v>11</v>
      </c>
      <c r="N194" s="16">
        <v>7</v>
      </c>
      <c r="O194" s="16">
        <v>6</v>
      </c>
      <c r="P194" s="16">
        <v>3</v>
      </c>
      <c r="Q194" s="16">
        <v>3</v>
      </c>
      <c r="R194" s="77">
        <v>0</v>
      </c>
      <c r="S194" s="16">
        <v>23000</v>
      </c>
    </row>
    <row r="195" spans="5:19" customFormat="1" x14ac:dyDescent="0.2">
      <c r="E195" s="15" t="s">
        <v>6</v>
      </c>
      <c r="F195" s="15" t="s">
        <v>6</v>
      </c>
      <c r="G195" s="15" t="s">
        <v>39</v>
      </c>
      <c r="H195" s="16">
        <v>15</v>
      </c>
      <c r="I195" s="16">
        <v>15</v>
      </c>
      <c r="J195" s="77">
        <v>0</v>
      </c>
      <c r="K195" s="77">
        <v>0</v>
      </c>
      <c r="L195" s="16">
        <v>5</v>
      </c>
      <c r="M195" s="16">
        <v>5</v>
      </c>
      <c r="N195" s="16">
        <v>5</v>
      </c>
      <c r="O195" s="16">
        <v>1</v>
      </c>
      <c r="P195" s="16">
        <v>1</v>
      </c>
      <c r="Q195" s="77">
        <v>0</v>
      </c>
      <c r="R195" s="77">
        <v>0</v>
      </c>
      <c r="S195" s="77">
        <v>0</v>
      </c>
    </row>
    <row r="196" spans="5:19" customFormat="1" x14ac:dyDescent="0.2">
      <c r="E196" s="15" t="s">
        <v>6</v>
      </c>
      <c r="F196" s="15" t="s">
        <v>6</v>
      </c>
      <c r="G196" s="15" t="s">
        <v>22</v>
      </c>
      <c r="H196" s="16">
        <v>33</v>
      </c>
      <c r="I196" s="16">
        <v>30</v>
      </c>
      <c r="J196" s="16">
        <v>10</v>
      </c>
      <c r="K196" s="16">
        <v>9</v>
      </c>
      <c r="L196" s="16">
        <v>12</v>
      </c>
      <c r="M196" s="16">
        <v>6</v>
      </c>
      <c r="N196" s="16">
        <v>2</v>
      </c>
      <c r="O196" s="16">
        <v>5</v>
      </c>
      <c r="P196" s="16">
        <v>2</v>
      </c>
      <c r="Q196" s="16">
        <v>3</v>
      </c>
      <c r="R196" s="77">
        <v>0</v>
      </c>
      <c r="S196" s="16">
        <v>23000</v>
      </c>
    </row>
    <row r="197" spans="5:19" customFormat="1" x14ac:dyDescent="0.2">
      <c r="E197" s="15" t="s">
        <v>6</v>
      </c>
      <c r="F197" s="15" t="s">
        <v>6</v>
      </c>
      <c r="G197" s="15" t="s">
        <v>23</v>
      </c>
      <c r="H197" s="77">
        <v>0</v>
      </c>
      <c r="I197" s="77">
        <v>0</v>
      </c>
      <c r="J197" s="77">
        <v>0</v>
      </c>
      <c r="K197" s="77">
        <v>0</v>
      </c>
      <c r="L197" s="77">
        <v>0</v>
      </c>
      <c r="M197" s="77">
        <v>0</v>
      </c>
      <c r="N197" s="77">
        <v>0</v>
      </c>
      <c r="O197" s="77">
        <v>0</v>
      </c>
      <c r="P197" s="77">
        <v>0</v>
      </c>
      <c r="Q197" s="77">
        <v>0</v>
      </c>
      <c r="R197" s="77">
        <v>0</v>
      </c>
      <c r="S197" s="77">
        <v>0</v>
      </c>
    </row>
    <row r="198" spans="5:19" customFormat="1" x14ac:dyDescent="0.2">
      <c r="E198" s="15" t="s">
        <v>6</v>
      </c>
      <c r="F198" s="15" t="s">
        <v>6</v>
      </c>
      <c r="G198" s="15" t="s">
        <v>24</v>
      </c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</row>
    <row r="199" spans="5:19" customFormat="1" x14ac:dyDescent="0.2">
      <c r="E199" s="15" t="s">
        <v>6</v>
      </c>
      <c r="F199" s="15" t="s">
        <v>6</v>
      </c>
      <c r="G199" s="15" t="s">
        <v>25</v>
      </c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</row>
    <row r="200" spans="5:19" customFormat="1" x14ac:dyDescent="0.2">
      <c r="E200" s="15" t="s">
        <v>6</v>
      </c>
      <c r="F200" s="15" t="s">
        <v>93</v>
      </c>
      <c r="G200" s="15" t="s">
        <v>21</v>
      </c>
      <c r="H200" s="16">
        <v>204</v>
      </c>
      <c r="I200" s="16">
        <v>212</v>
      </c>
      <c r="J200" s="16">
        <v>51</v>
      </c>
      <c r="K200" s="16">
        <v>48</v>
      </c>
      <c r="L200" s="16">
        <v>71</v>
      </c>
      <c r="M200" s="16">
        <v>54</v>
      </c>
      <c r="N200" s="16">
        <v>36</v>
      </c>
      <c r="O200" s="16">
        <v>29</v>
      </c>
      <c r="P200" s="16">
        <v>28</v>
      </c>
      <c r="Q200" s="16">
        <v>1</v>
      </c>
      <c r="R200" s="77">
        <v>0</v>
      </c>
      <c r="S200" s="16">
        <v>149000</v>
      </c>
    </row>
    <row r="201" spans="5:19" customFormat="1" x14ac:dyDescent="0.2">
      <c r="E201" s="15" t="s">
        <v>6</v>
      </c>
      <c r="F201" s="15" t="s">
        <v>6</v>
      </c>
      <c r="G201" s="15" t="s">
        <v>39</v>
      </c>
      <c r="H201" s="16">
        <v>66</v>
      </c>
      <c r="I201" s="16">
        <v>62</v>
      </c>
      <c r="J201" s="16">
        <v>7</v>
      </c>
      <c r="K201" s="16">
        <v>6</v>
      </c>
      <c r="L201" s="16">
        <v>22</v>
      </c>
      <c r="M201" s="16">
        <v>9</v>
      </c>
      <c r="N201" s="16">
        <v>24</v>
      </c>
      <c r="O201" s="16">
        <v>9</v>
      </c>
      <c r="P201" s="16">
        <v>9</v>
      </c>
      <c r="Q201" s="77">
        <v>0</v>
      </c>
      <c r="R201" s="77">
        <v>0</v>
      </c>
      <c r="S201" s="16">
        <v>15000</v>
      </c>
    </row>
    <row r="202" spans="5:19" customFormat="1" x14ac:dyDescent="0.2">
      <c r="E202" s="15" t="s">
        <v>6</v>
      </c>
      <c r="F202" s="15" t="s">
        <v>6</v>
      </c>
      <c r="G202" s="15" t="s">
        <v>22</v>
      </c>
      <c r="H202" s="16">
        <v>103</v>
      </c>
      <c r="I202" s="16">
        <v>112</v>
      </c>
      <c r="J202" s="16">
        <v>37</v>
      </c>
      <c r="K202" s="16">
        <v>35</v>
      </c>
      <c r="L202" s="16">
        <v>38</v>
      </c>
      <c r="M202" s="16">
        <v>37</v>
      </c>
      <c r="N202" s="77">
        <v>0</v>
      </c>
      <c r="O202" s="16">
        <v>17</v>
      </c>
      <c r="P202" s="16">
        <v>16</v>
      </c>
      <c r="Q202" s="16">
        <v>1</v>
      </c>
      <c r="R202" s="77">
        <v>0</v>
      </c>
      <c r="S202" s="16">
        <v>116000</v>
      </c>
    </row>
    <row r="203" spans="5:19" customFormat="1" x14ac:dyDescent="0.2">
      <c r="E203" s="15" t="s">
        <v>6</v>
      </c>
      <c r="F203" s="15" t="s">
        <v>6</v>
      </c>
      <c r="G203" s="15" t="s">
        <v>23</v>
      </c>
      <c r="H203" s="77">
        <v>0</v>
      </c>
      <c r="I203" s="77">
        <v>0</v>
      </c>
      <c r="J203" s="77">
        <v>0</v>
      </c>
      <c r="K203" s="77">
        <v>0</v>
      </c>
      <c r="L203" s="77">
        <v>0</v>
      </c>
      <c r="M203" s="77">
        <v>0</v>
      </c>
      <c r="N203" s="77">
        <v>0</v>
      </c>
      <c r="O203" s="77">
        <v>0</v>
      </c>
      <c r="P203" s="77">
        <v>0</v>
      </c>
      <c r="Q203" s="77">
        <v>0</v>
      </c>
      <c r="R203" s="77">
        <v>0</v>
      </c>
      <c r="S203" s="77">
        <v>0</v>
      </c>
    </row>
    <row r="204" spans="5:19" customFormat="1" x14ac:dyDescent="0.2">
      <c r="E204" s="15" t="s">
        <v>6</v>
      </c>
      <c r="F204" s="15" t="s">
        <v>6</v>
      </c>
      <c r="G204" s="15" t="s">
        <v>24</v>
      </c>
      <c r="H204" s="16">
        <v>5</v>
      </c>
      <c r="I204" s="16">
        <v>7</v>
      </c>
      <c r="J204" s="16">
        <v>1</v>
      </c>
      <c r="K204" s="16">
        <v>1</v>
      </c>
      <c r="L204" s="16">
        <v>3</v>
      </c>
      <c r="M204" s="16">
        <v>3</v>
      </c>
      <c r="N204" s="77">
        <v>0</v>
      </c>
      <c r="O204" s="77">
        <v>0</v>
      </c>
      <c r="P204" s="77">
        <v>0</v>
      </c>
      <c r="Q204" s="77">
        <v>0</v>
      </c>
      <c r="R204" s="77">
        <v>0</v>
      </c>
      <c r="S204" s="16">
        <v>2000</v>
      </c>
    </row>
    <row r="205" spans="5:19" customFormat="1" x14ac:dyDescent="0.2">
      <c r="E205" s="15" t="s">
        <v>6</v>
      </c>
      <c r="F205" s="15" t="s">
        <v>6</v>
      </c>
      <c r="G205" s="15" t="s">
        <v>25</v>
      </c>
      <c r="H205" s="16">
        <v>30</v>
      </c>
      <c r="I205" s="16">
        <v>31</v>
      </c>
      <c r="J205" s="16">
        <v>6</v>
      </c>
      <c r="K205" s="16">
        <v>6</v>
      </c>
      <c r="L205" s="16">
        <v>8</v>
      </c>
      <c r="M205" s="16">
        <v>5</v>
      </c>
      <c r="N205" s="16">
        <v>12</v>
      </c>
      <c r="O205" s="16">
        <v>3</v>
      </c>
      <c r="P205" s="16">
        <v>3</v>
      </c>
      <c r="Q205" s="77">
        <v>0</v>
      </c>
      <c r="R205" s="77">
        <v>0</v>
      </c>
      <c r="S205" s="16">
        <v>16000</v>
      </c>
    </row>
    <row r="206" spans="5:19" customFormat="1" x14ac:dyDescent="0.2">
      <c r="E206" s="15" t="s">
        <v>6</v>
      </c>
      <c r="F206" s="15" t="s">
        <v>133</v>
      </c>
      <c r="G206" s="15" t="s">
        <v>21</v>
      </c>
      <c r="H206" s="16">
        <v>32</v>
      </c>
      <c r="I206" s="16">
        <v>34</v>
      </c>
      <c r="J206" s="16">
        <v>9</v>
      </c>
      <c r="K206" s="16">
        <v>9</v>
      </c>
      <c r="L206" s="16">
        <v>14</v>
      </c>
      <c r="M206" s="16">
        <v>9</v>
      </c>
      <c r="N206" s="16">
        <v>2</v>
      </c>
      <c r="O206" s="77">
        <v>0</v>
      </c>
      <c r="P206" s="77">
        <v>0</v>
      </c>
      <c r="Q206" s="77">
        <v>0</v>
      </c>
      <c r="R206" s="77">
        <v>0</v>
      </c>
      <c r="S206" s="16">
        <v>19000</v>
      </c>
    </row>
    <row r="207" spans="5:19" customFormat="1" x14ac:dyDescent="0.2">
      <c r="E207" s="15" t="s">
        <v>6</v>
      </c>
      <c r="F207" s="15" t="s">
        <v>6</v>
      </c>
      <c r="G207" s="15" t="s">
        <v>39</v>
      </c>
      <c r="H207" s="16">
        <v>8</v>
      </c>
      <c r="I207" s="16">
        <v>8</v>
      </c>
      <c r="J207" s="77">
        <v>0</v>
      </c>
      <c r="K207" s="77">
        <v>0</v>
      </c>
      <c r="L207" s="16">
        <v>5</v>
      </c>
      <c r="M207" s="16">
        <v>1</v>
      </c>
      <c r="N207" s="16">
        <v>2</v>
      </c>
      <c r="O207" s="77">
        <v>0</v>
      </c>
      <c r="P207" s="77">
        <v>0</v>
      </c>
      <c r="Q207" s="77">
        <v>0</v>
      </c>
      <c r="R207" s="77">
        <v>0</v>
      </c>
      <c r="S207" s="77">
        <v>0</v>
      </c>
    </row>
    <row r="208" spans="5:19" customFormat="1" x14ac:dyDescent="0.2">
      <c r="E208" s="15" t="s">
        <v>6</v>
      </c>
      <c r="F208" s="15" t="s">
        <v>6</v>
      </c>
      <c r="G208" s="15" t="s">
        <v>22</v>
      </c>
      <c r="H208" s="16">
        <v>24</v>
      </c>
      <c r="I208" s="16">
        <v>25</v>
      </c>
      <c r="J208" s="16">
        <v>9</v>
      </c>
      <c r="K208" s="16">
        <v>9</v>
      </c>
      <c r="L208" s="16">
        <v>8</v>
      </c>
      <c r="M208" s="16">
        <v>8</v>
      </c>
      <c r="N208" s="77">
        <v>0</v>
      </c>
      <c r="O208" s="77">
        <v>0</v>
      </c>
      <c r="P208" s="77">
        <v>0</v>
      </c>
      <c r="Q208" s="77">
        <v>0</v>
      </c>
      <c r="R208" s="77">
        <v>0</v>
      </c>
      <c r="S208" s="16">
        <v>19000</v>
      </c>
    </row>
    <row r="209" spans="5:19" customFormat="1" x14ac:dyDescent="0.2">
      <c r="E209" s="15" t="s">
        <v>6</v>
      </c>
      <c r="F209" s="15" t="s">
        <v>6</v>
      </c>
      <c r="G209" s="15" t="s">
        <v>23</v>
      </c>
      <c r="H209" s="77">
        <v>0</v>
      </c>
      <c r="I209" s="77">
        <v>0</v>
      </c>
      <c r="J209" s="77">
        <v>0</v>
      </c>
      <c r="K209" s="77">
        <v>0</v>
      </c>
      <c r="L209" s="77">
        <v>0</v>
      </c>
      <c r="M209" s="77">
        <v>0</v>
      </c>
      <c r="N209" s="77">
        <v>0</v>
      </c>
      <c r="O209" s="77">
        <v>0</v>
      </c>
      <c r="P209" s="77">
        <v>0</v>
      </c>
      <c r="Q209" s="77">
        <v>0</v>
      </c>
      <c r="R209" s="77">
        <v>0</v>
      </c>
      <c r="S209" s="77">
        <v>0</v>
      </c>
    </row>
    <row r="210" spans="5:19" customFormat="1" x14ac:dyDescent="0.2">
      <c r="E210" s="15" t="s">
        <v>6</v>
      </c>
      <c r="F210" s="15" t="s">
        <v>6</v>
      </c>
      <c r="G210" s="15" t="s">
        <v>24</v>
      </c>
      <c r="H210" s="77">
        <v>0</v>
      </c>
      <c r="I210" s="16">
        <v>1</v>
      </c>
      <c r="J210" s="77">
        <v>0</v>
      </c>
      <c r="K210" s="77">
        <v>0</v>
      </c>
      <c r="L210" s="16">
        <v>1</v>
      </c>
      <c r="M210" s="77">
        <v>0</v>
      </c>
      <c r="N210" s="77">
        <v>0</v>
      </c>
      <c r="O210" s="77">
        <v>0</v>
      </c>
      <c r="P210" s="77">
        <v>0</v>
      </c>
      <c r="Q210" s="77">
        <v>0</v>
      </c>
      <c r="R210" s="77">
        <v>0</v>
      </c>
      <c r="S210" s="77">
        <v>0</v>
      </c>
    </row>
    <row r="211" spans="5:19" customFormat="1" x14ac:dyDescent="0.2">
      <c r="E211" s="15" t="s">
        <v>6</v>
      </c>
      <c r="F211" s="15" t="s">
        <v>6</v>
      </c>
      <c r="G211" s="15" t="s">
        <v>25</v>
      </c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</row>
    <row r="212" spans="5:19" customFormat="1" x14ac:dyDescent="0.2">
      <c r="E212" s="15" t="s">
        <v>6</v>
      </c>
      <c r="F212" s="15" t="s">
        <v>99</v>
      </c>
      <c r="G212" s="15" t="s">
        <v>21</v>
      </c>
      <c r="H212" s="16">
        <v>72</v>
      </c>
      <c r="I212" s="16">
        <v>69</v>
      </c>
      <c r="J212" s="16">
        <v>10</v>
      </c>
      <c r="K212" s="16">
        <v>10</v>
      </c>
      <c r="L212" s="16">
        <v>19</v>
      </c>
      <c r="M212" s="16">
        <v>28</v>
      </c>
      <c r="N212" s="16">
        <v>12</v>
      </c>
      <c r="O212" s="16">
        <v>12</v>
      </c>
      <c r="P212" s="16">
        <v>12</v>
      </c>
      <c r="Q212" s="77">
        <v>0</v>
      </c>
      <c r="R212" s="77">
        <v>0</v>
      </c>
      <c r="S212" s="16">
        <v>29000</v>
      </c>
    </row>
    <row r="213" spans="5:19" customFormat="1" x14ac:dyDescent="0.2">
      <c r="E213" s="15" t="s">
        <v>6</v>
      </c>
      <c r="F213" s="15" t="s">
        <v>6</v>
      </c>
      <c r="G213" s="15" t="s">
        <v>39</v>
      </c>
      <c r="H213" s="16">
        <v>48</v>
      </c>
      <c r="I213" s="16">
        <v>46</v>
      </c>
      <c r="J213" s="16">
        <v>6</v>
      </c>
      <c r="K213" s="16">
        <v>6</v>
      </c>
      <c r="L213" s="16">
        <v>9</v>
      </c>
      <c r="M213" s="16">
        <v>19</v>
      </c>
      <c r="N213" s="16">
        <v>12</v>
      </c>
      <c r="O213" s="16">
        <v>7</v>
      </c>
      <c r="P213" s="16">
        <v>7</v>
      </c>
      <c r="Q213" s="77">
        <v>0</v>
      </c>
      <c r="R213" s="77">
        <v>0</v>
      </c>
      <c r="S213" s="16">
        <v>21000</v>
      </c>
    </row>
    <row r="214" spans="5:19" customFormat="1" x14ac:dyDescent="0.2">
      <c r="E214" s="15" t="s">
        <v>6</v>
      </c>
      <c r="F214" s="15" t="s">
        <v>6</v>
      </c>
      <c r="G214" s="15" t="s">
        <v>22</v>
      </c>
      <c r="H214" s="16">
        <v>24</v>
      </c>
      <c r="I214" s="16">
        <v>22</v>
      </c>
      <c r="J214" s="16">
        <v>4</v>
      </c>
      <c r="K214" s="16">
        <v>4</v>
      </c>
      <c r="L214" s="16">
        <v>10</v>
      </c>
      <c r="M214" s="16">
        <v>8</v>
      </c>
      <c r="N214" s="77">
        <v>0</v>
      </c>
      <c r="O214" s="16">
        <v>5</v>
      </c>
      <c r="P214" s="16">
        <v>5</v>
      </c>
      <c r="Q214" s="77">
        <v>0</v>
      </c>
      <c r="R214" s="77">
        <v>0</v>
      </c>
      <c r="S214" s="16">
        <v>8000</v>
      </c>
    </row>
    <row r="215" spans="5:19" customFormat="1" x14ac:dyDescent="0.2">
      <c r="E215" s="15" t="s">
        <v>6</v>
      </c>
      <c r="F215" s="15" t="s">
        <v>6</v>
      </c>
      <c r="G215" s="15" t="s">
        <v>23</v>
      </c>
      <c r="H215" s="77">
        <v>0</v>
      </c>
      <c r="I215" s="77">
        <v>0</v>
      </c>
      <c r="J215" s="77">
        <v>0</v>
      </c>
      <c r="K215" s="77">
        <v>0</v>
      </c>
      <c r="L215" s="77">
        <v>0</v>
      </c>
      <c r="M215" s="77">
        <v>0</v>
      </c>
      <c r="N215" s="77">
        <v>0</v>
      </c>
      <c r="O215" s="77">
        <v>0</v>
      </c>
      <c r="P215" s="77">
        <v>0</v>
      </c>
      <c r="Q215" s="77">
        <v>0</v>
      </c>
      <c r="R215" s="77">
        <v>0</v>
      </c>
      <c r="S215" s="77">
        <v>0</v>
      </c>
    </row>
    <row r="216" spans="5:19" customFormat="1" x14ac:dyDescent="0.2">
      <c r="E216" s="15" t="s">
        <v>6</v>
      </c>
      <c r="F216" s="15" t="s">
        <v>6</v>
      </c>
      <c r="G216" s="15" t="s">
        <v>24</v>
      </c>
      <c r="H216" s="77">
        <v>0</v>
      </c>
      <c r="I216" s="16">
        <v>1</v>
      </c>
      <c r="J216" s="77">
        <v>0</v>
      </c>
      <c r="K216" s="77">
        <v>0</v>
      </c>
      <c r="L216" s="77">
        <v>0</v>
      </c>
      <c r="M216" s="16">
        <v>1</v>
      </c>
      <c r="N216" s="77">
        <v>0</v>
      </c>
      <c r="O216" s="77">
        <v>0</v>
      </c>
      <c r="P216" s="77">
        <v>0</v>
      </c>
      <c r="Q216" s="77">
        <v>0</v>
      </c>
      <c r="R216" s="77">
        <v>0</v>
      </c>
      <c r="S216" s="77">
        <v>0</v>
      </c>
    </row>
    <row r="217" spans="5:19" customFormat="1" x14ac:dyDescent="0.2">
      <c r="E217" s="15" t="s">
        <v>6</v>
      </c>
      <c r="F217" s="15" t="s">
        <v>6</v>
      </c>
      <c r="G217" s="15" t="s">
        <v>25</v>
      </c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</row>
    <row r="218" spans="5:19" customFormat="1" x14ac:dyDescent="0.2">
      <c r="E218" s="15" t="s">
        <v>6</v>
      </c>
      <c r="F218" s="15" t="s">
        <v>105</v>
      </c>
      <c r="G218" s="15" t="s">
        <v>21</v>
      </c>
      <c r="H218" s="16">
        <v>15</v>
      </c>
      <c r="I218" s="16">
        <v>10</v>
      </c>
      <c r="J218" s="16">
        <v>2</v>
      </c>
      <c r="K218" s="16">
        <v>2</v>
      </c>
      <c r="L218" s="16">
        <v>2</v>
      </c>
      <c r="M218" s="16">
        <v>3</v>
      </c>
      <c r="N218" s="16">
        <v>3</v>
      </c>
      <c r="O218" s="16">
        <v>6</v>
      </c>
      <c r="P218" s="16">
        <v>6</v>
      </c>
      <c r="Q218" s="77">
        <v>0</v>
      </c>
      <c r="R218" s="77">
        <v>0</v>
      </c>
      <c r="S218" s="16">
        <v>4000</v>
      </c>
    </row>
    <row r="219" spans="5:19" customFormat="1" x14ac:dyDescent="0.2">
      <c r="E219" s="15" t="s">
        <v>6</v>
      </c>
      <c r="F219" s="15" t="s">
        <v>6</v>
      </c>
      <c r="G219" s="15" t="s">
        <v>39</v>
      </c>
      <c r="H219" s="16">
        <v>2</v>
      </c>
      <c r="I219" s="16">
        <v>3</v>
      </c>
      <c r="J219" s="77">
        <v>0</v>
      </c>
      <c r="K219" s="77">
        <v>0</v>
      </c>
      <c r="L219" s="77">
        <v>0</v>
      </c>
      <c r="M219" s="77">
        <v>0</v>
      </c>
      <c r="N219" s="16">
        <v>3</v>
      </c>
      <c r="O219" s="77">
        <v>0</v>
      </c>
      <c r="P219" s="77">
        <v>0</v>
      </c>
      <c r="Q219" s="77">
        <v>0</v>
      </c>
      <c r="R219" s="77">
        <v>0</v>
      </c>
      <c r="S219" s="77">
        <v>0</v>
      </c>
    </row>
    <row r="220" spans="5:19" customFormat="1" x14ac:dyDescent="0.2">
      <c r="E220" s="15" t="s">
        <v>6</v>
      </c>
      <c r="F220" s="15" t="s">
        <v>6</v>
      </c>
      <c r="G220" s="15" t="s">
        <v>22</v>
      </c>
      <c r="H220" s="16">
        <v>13</v>
      </c>
      <c r="I220" s="16">
        <v>7</v>
      </c>
      <c r="J220" s="16">
        <v>2</v>
      </c>
      <c r="K220" s="16">
        <v>2</v>
      </c>
      <c r="L220" s="16">
        <v>2</v>
      </c>
      <c r="M220" s="16">
        <v>3</v>
      </c>
      <c r="N220" s="77">
        <v>0</v>
      </c>
      <c r="O220" s="16">
        <v>6</v>
      </c>
      <c r="P220" s="16">
        <v>6</v>
      </c>
      <c r="Q220" s="77">
        <v>0</v>
      </c>
      <c r="R220" s="77">
        <v>0</v>
      </c>
      <c r="S220" s="16">
        <v>4000</v>
      </c>
    </row>
    <row r="221" spans="5:19" customFormat="1" x14ac:dyDescent="0.2">
      <c r="E221" s="15" t="s">
        <v>6</v>
      </c>
      <c r="F221" s="15" t="s">
        <v>6</v>
      </c>
      <c r="G221" s="15" t="s">
        <v>23</v>
      </c>
      <c r="H221" s="77">
        <v>0</v>
      </c>
      <c r="I221" s="77">
        <v>0</v>
      </c>
      <c r="J221" s="77">
        <v>0</v>
      </c>
      <c r="K221" s="77">
        <v>0</v>
      </c>
      <c r="L221" s="77">
        <v>0</v>
      </c>
      <c r="M221" s="77">
        <v>0</v>
      </c>
      <c r="N221" s="77">
        <v>0</v>
      </c>
      <c r="O221" s="77">
        <v>0</v>
      </c>
      <c r="P221" s="77">
        <v>0</v>
      </c>
      <c r="Q221" s="77">
        <v>0</v>
      </c>
      <c r="R221" s="77">
        <v>0</v>
      </c>
      <c r="S221" s="77">
        <v>0</v>
      </c>
    </row>
    <row r="222" spans="5:19" customFormat="1" x14ac:dyDescent="0.2">
      <c r="E222" s="15" t="s">
        <v>6</v>
      </c>
      <c r="F222" s="15" t="s">
        <v>6</v>
      </c>
      <c r="G222" s="15" t="s">
        <v>24</v>
      </c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</row>
    <row r="223" spans="5:19" customFormat="1" x14ac:dyDescent="0.2">
      <c r="E223" s="15" t="s">
        <v>6</v>
      </c>
      <c r="F223" s="15" t="s">
        <v>6</v>
      </c>
      <c r="G223" s="15" t="s">
        <v>25</v>
      </c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</row>
    <row r="224" spans="5:19" customFormat="1" x14ac:dyDescent="0.2">
      <c r="E224" s="15" t="s">
        <v>6</v>
      </c>
      <c r="F224" s="70" t="s">
        <v>122</v>
      </c>
      <c r="G224" s="70" t="s">
        <v>21</v>
      </c>
      <c r="H224" s="71">
        <v>371</v>
      </c>
      <c r="I224" s="71">
        <v>370</v>
      </c>
      <c r="J224" s="71">
        <v>82</v>
      </c>
      <c r="K224" s="71">
        <v>78</v>
      </c>
      <c r="L224" s="71">
        <v>123</v>
      </c>
      <c r="M224" s="71">
        <v>105</v>
      </c>
      <c r="N224" s="71">
        <v>60</v>
      </c>
      <c r="O224" s="71">
        <v>53</v>
      </c>
      <c r="P224" s="71">
        <v>49</v>
      </c>
      <c r="Q224" s="71">
        <v>4</v>
      </c>
      <c r="R224" s="78">
        <v>0</v>
      </c>
      <c r="S224" s="71">
        <v>224000</v>
      </c>
    </row>
    <row r="225" spans="5:19" customFormat="1" x14ac:dyDescent="0.2">
      <c r="E225" s="15" t="s">
        <v>6</v>
      </c>
      <c r="F225" s="70" t="s">
        <v>6</v>
      </c>
      <c r="G225" s="70" t="s">
        <v>39</v>
      </c>
      <c r="H225" s="71">
        <v>139</v>
      </c>
      <c r="I225" s="71">
        <v>134</v>
      </c>
      <c r="J225" s="71">
        <v>13</v>
      </c>
      <c r="K225" s="71">
        <v>12</v>
      </c>
      <c r="L225" s="71">
        <v>41</v>
      </c>
      <c r="M225" s="71">
        <v>34</v>
      </c>
      <c r="N225" s="71">
        <v>46</v>
      </c>
      <c r="O225" s="71">
        <v>17</v>
      </c>
      <c r="P225" s="71">
        <v>17</v>
      </c>
      <c r="Q225" s="78">
        <v>0</v>
      </c>
      <c r="R225" s="78">
        <v>0</v>
      </c>
      <c r="S225" s="71">
        <v>36000</v>
      </c>
    </row>
    <row r="226" spans="5:19" customFormat="1" x14ac:dyDescent="0.2">
      <c r="E226" s="15" t="s">
        <v>6</v>
      </c>
      <c r="F226" s="70" t="s">
        <v>6</v>
      </c>
      <c r="G226" s="70" t="s">
        <v>22</v>
      </c>
      <c r="H226" s="71">
        <v>197</v>
      </c>
      <c r="I226" s="71">
        <v>196</v>
      </c>
      <c r="J226" s="71">
        <v>62</v>
      </c>
      <c r="K226" s="71">
        <v>59</v>
      </c>
      <c r="L226" s="71">
        <v>70</v>
      </c>
      <c r="M226" s="71">
        <v>62</v>
      </c>
      <c r="N226" s="71">
        <v>2</v>
      </c>
      <c r="O226" s="71">
        <v>33</v>
      </c>
      <c r="P226" s="71">
        <v>29</v>
      </c>
      <c r="Q226" s="71">
        <v>4</v>
      </c>
      <c r="R226" s="78">
        <v>0</v>
      </c>
      <c r="S226" s="71">
        <v>170000</v>
      </c>
    </row>
    <row r="227" spans="5:19" customFormat="1" x14ac:dyDescent="0.2">
      <c r="E227" s="15" t="s">
        <v>6</v>
      </c>
      <c r="F227" s="70" t="s">
        <v>6</v>
      </c>
      <c r="G227" s="70" t="s">
        <v>23</v>
      </c>
      <c r="H227" s="78">
        <v>0</v>
      </c>
      <c r="I227" s="78">
        <v>0</v>
      </c>
      <c r="J227" s="78">
        <v>0</v>
      </c>
      <c r="K227" s="78">
        <v>0</v>
      </c>
      <c r="L227" s="78">
        <v>0</v>
      </c>
      <c r="M227" s="78">
        <v>0</v>
      </c>
      <c r="N227" s="78">
        <v>0</v>
      </c>
      <c r="O227" s="78">
        <v>0</v>
      </c>
      <c r="P227" s="78">
        <v>0</v>
      </c>
      <c r="Q227" s="78">
        <v>0</v>
      </c>
      <c r="R227" s="78">
        <v>0</v>
      </c>
      <c r="S227" s="78">
        <v>0</v>
      </c>
    </row>
    <row r="228" spans="5:19" customFormat="1" x14ac:dyDescent="0.2">
      <c r="E228" s="15" t="s">
        <v>6</v>
      </c>
      <c r="F228" s="70" t="s">
        <v>6</v>
      </c>
      <c r="G228" s="70" t="s">
        <v>24</v>
      </c>
      <c r="H228" s="71">
        <v>5</v>
      </c>
      <c r="I228" s="71">
        <v>9</v>
      </c>
      <c r="J228" s="71">
        <v>1</v>
      </c>
      <c r="K228" s="71">
        <v>1</v>
      </c>
      <c r="L228" s="71">
        <v>4</v>
      </c>
      <c r="M228" s="71">
        <v>4</v>
      </c>
      <c r="N228" s="78">
        <v>0</v>
      </c>
      <c r="O228" s="78">
        <v>0</v>
      </c>
      <c r="P228" s="78">
        <v>0</v>
      </c>
      <c r="Q228" s="78">
        <v>0</v>
      </c>
      <c r="R228" s="78">
        <v>0</v>
      </c>
      <c r="S228" s="71">
        <v>2000</v>
      </c>
    </row>
    <row r="229" spans="5:19" customFormat="1" x14ac:dyDescent="0.2">
      <c r="E229" s="15" t="s">
        <v>6</v>
      </c>
      <c r="F229" s="70" t="s">
        <v>6</v>
      </c>
      <c r="G229" s="70" t="s">
        <v>25</v>
      </c>
      <c r="H229" s="71">
        <v>30</v>
      </c>
      <c r="I229" s="71">
        <v>31</v>
      </c>
      <c r="J229" s="71">
        <v>6</v>
      </c>
      <c r="K229" s="71">
        <v>6</v>
      </c>
      <c r="L229" s="71">
        <v>8</v>
      </c>
      <c r="M229" s="71">
        <v>5</v>
      </c>
      <c r="N229" s="71">
        <v>12</v>
      </c>
      <c r="O229" s="71">
        <v>3</v>
      </c>
      <c r="P229" s="71">
        <v>3</v>
      </c>
      <c r="Q229" s="78">
        <v>0</v>
      </c>
      <c r="R229" s="78">
        <v>0</v>
      </c>
      <c r="S229" s="71">
        <v>16000</v>
      </c>
    </row>
    <row r="230" spans="5:19" customFormat="1" x14ac:dyDescent="0.2">
      <c r="E230" s="15" t="s">
        <v>128</v>
      </c>
      <c r="F230" s="15" t="s">
        <v>88</v>
      </c>
      <c r="G230" s="15" t="s">
        <v>21</v>
      </c>
      <c r="H230" s="16">
        <v>18</v>
      </c>
      <c r="I230" s="16">
        <v>20</v>
      </c>
      <c r="J230" s="16">
        <v>4</v>
      </c>
      <c r="K230" s="16">
        <v>4</v>
      </c>
      <c r="L230" s="16">
        <v>11</v>
      </c>
      <c r="M230" s="16">
        <v>3</v>
      </c>
      <c r="N230" s="16">
        <v>2</v>
      </c>
      <c r="O230" s="16">
        <v>1</v>
      </c>
      <c r="P230" s="16">
        <v>1</v>
      </c>
      <c r="Q230" s="77">
        <v>0</v>
      </c>
      <c r="R230" s="77">
        <v>0</v>
      </c>
      <c r="S230" s="16">
        <v>14000</v>
      </c>
    </row>
    <row r="231" spans="5:19" customFormat="1" x14ac:dyDescent="0.2">
      <c r="E231" s="15" t="s">
        <v>6</v>
      </c>
      <c r="F231" s="15" t="s">
        <v>6</v>
      </c>
      <c r="G231" s="15" t="s">
        <v>39</v>
      </c>
      <c r="H231" s="16">
        <v>6</v>
      </c>
      <c r="I231" s="16">
        <v>6</v>
      </c>
      <c r="J231" s="16">
        <v>3</v>
      </c>
      <c r="K231" s="16">
        <v>3</v>
      </c>
      <c r="L231" s="77">
        <v>0</v>
      </c>
      <c r="M231" s="16">
        <v>2</v>
      </c>
      <c r="N231" s="16">
        <v>1</v>
      </c>
      <c r="O231" s="77">
        <v>0</v>
      </c>
      <c r="P231" s="77">
        <v>0</v>
      </c>
      <c r="Q231" s="77">
        <v>0</v>
      </c>
      <c r="R231" s="77">
        <v>0</v>
      </c>
      <c r="S231" s="16">
        <v>12000</v>
      </c>
    </row>
    <row r="232" spans="5:19" customFormat="1" x14ac:dyDescent="0.2">
      <c r="E232" s="15" t="s">
        <v>6</v>
      </c>
      <c r="F232" s="15" t="s">
        <v>6</v>
      </c>
      <c r="G232" s="15" t="s">
        <v>22</v>
      </c>
      <c r="H232" s="16">
        <v>12</v>
      </c>
      <c r="I232" s="16">
        <v>14</v>
      </c>
      <c r="J232" s="16">
        <v>1</v>
      </c>
      <c r="K232" s="16">
        <v>1</v>
      </c>
      <c r="L232" s="16">
        <v>11</v>
      </c>
      <c r="M232" s="16">
        <v>1</v>
      </c>
      <c r="N232" s="16">
        <v>1</v>
      </c>
      <c r="O232" s="16">
        <v>1</v>
      </c>
      <c r="P232" s="16">
        <v>1</v>
      </c>
      <c r="Q232" s="77">
        <v>0</v>
      </c>
      <c r="R232" s="77">
        <v>0</v>
      </c>
      <c r="S232" s="16">
        <v>2000</v>
      </c>
    </row>
    <row r="233" spans="5:19" customFormat="1" x14ac:dyDescent="0.2">
      <c r="E233" s="15" t="s">
        <v>6</v>
      </c>
      <c r="F233" s="15" t="s">
        <v>6</v>
      </c>
      <c r="G233" s="15" t="s">
        <v>23</v>
      </c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</row>
    <row r="234" spans="5:19" customFormat="1" x14ac:dyDescent="0.2">
      <c r="E234" s="15" t="s">
        <v>6</v>
      </c>
      <c r="F234" s="15" t="s">
        <v>6</v>
      </c>
      <c r="G234" s="15" t="s">
        <v>24</v>
      </c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</row>
    <row r="235" spans="5:19" customFormat="1" x14ac:dyDescent="0.2">
      <c r="E235" s="15" t="s">
        <v>6</v>
      </c>
      <c r="F235" s="15" t="s">
        <v>6</v>
      </c>
      <c r="G235" s="15" t="s">
        <v>25</v>
      </c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</row>
    <row r="236" spans="5:19" customFormat="1" x14ac:dyDescent="0.2">
      <c r="E236" s="15" t="s">
        <v>6</v>
      </c>
      <c r="F236" s="15" t="s">
        <v>100</v>
      </c>
      <c r="G236" s="15" t="s">
        <v>21</v>
      </c>
      <c r="H236" s="16">
        <v>494</v>
      </c>
      <c r="I236" s="16">
        <v>511</v>
      </c>
      <c r="J236" s="16">
        <v>143</v>
      </c>
      <c r="K236" s="16">
        <v>139</v>
      </c>
      <c r="L236" s="16">
        <v>160</v>
      </c>
      <c r="M236" s="16">
        <v>105</v>
      </c>
      <c r="N236" s="16">
        <v>103</v>
      </c>
      <c r="O236" s="16">
        <v>56</v>
      </c>
      <c r="P236" s="16">
        <v>53</v>
      </c>
      <c r="Q236" s="16">
        <v>2</v>
      </c>
      <c r="R236" s="16">
        <v>1</v>
      </c>
      <c r="S236" s="16">
        <v>381000</v>
      </c>
    </row>
    <row r="237" spans="5:19" customFormat="1" x14ac:dyDescent="0.2">
      <c r="E237" s="15" t="s">
        <v>6</v>
      </c>
      <c r="F237" s="15" t="s">
        <v>6</v>
      </c>
      <c r="G237" s="15" t="s">
        <v>39</v>
      </c>
      <c r="H237" s="16">
        <v>146</v>
      </c>
      <c r="I237" s="16">
        <v>137</v>
      </c>
      <c r="J237" s="16">
        <v>20</v>
      </c>
      <c r="K237" s="16">
        <v>17</v>
      </c>
      <c r="L237" s="16">
        <v>34</v>
      </c>
      <c r="M237" s="16">
        <v>7</v>
      </c>
      <c r="N237" s="16">
        <v>76</v>
      </c>
      <c r="O237" s="16">
        <v>19</v>
      </c>
      <c r="P237" s="16">
        <v>18</v>
      </c>
      <c r="Q237" s="77">
        <v>0</v>
      </c>
      <c r="R237" s="16">
        <v>1</v>
      </c>
      <c r="S237" s="16">
        <v>47000</v>
      </c>
    </row>
    <row r="238" spans="5:19" customFormat="1" x14ac:dyDescent="0.2">
      <c r="E238" s="15" t="s">
        <v>6</v>
      </c>
      <c r="F238" s="15" t="s">
        <v>6</v>
      </c>
      <c r="G238" s="15" t="s">
        <v>22</v>
      </c>
      <c r="H238" s="16">
        <v>292</v>
      </c>
      <c r="I238" s="16">
        <v>319</v>
      </c>
      <c r="J238" s="16">
        <v>98</v>
      </c>
      <c r="K238" s="16">
        <v>98</v>
      </c>
      <c r="L238" s="16">
        <v>110</v>
      </c>
      <c r="M238" s="16">
        <v>90</v>
      </c>
      <c r="N238" s="16">
        <v>21</v>
      </c>
      <c r="O238" s="16">
        <v>31</v>
      </c>
      <c r="P238" s="16">
        <v>29</v>
      </c>
      <c r="Q238" s="16">
        <v>2</v>
      </c>
      <c r="R238" s="77">
        <v>0</v>
      </c>
      <c r="S238" s="16">
        <v>281000</v>
      </c>
    </row>
    <row r="239" spans="5:19" customFormat="1" x14ac:dyDescent="0.2">
      <c r="E239" s="15" t="s">
        <v>6</v>
      </c>
      <c r="F239" s="15" t="s">
        <v>6</v>
      </c>
      <c r="G239" s="15" t="s">
        <v>23</v>
      </c>
      <c r="H239" s="16">
        <v>3</v>
      </c>
      <c r="I239" s="16">
        <v>2</v>
      </c>
      <c r="J239" s="16">
        <v>1</v>
      </c>
      <c r="K239" s="16">
        <v>1</v>
      </c>
      <c r="L239" s="77">
        <v>0</v>
      </c>
      <c r="M239" s="16">
        <v>1</v>
      </c>
      <c r="N239" s="77">
        <v>0</v>
      </c>
      <c r="O239" s="16">
        <v>1</v>
      </c>
      <c r="P239" s="16">
        <v>1</v>
      </c>
      <c r="Q239" s="77">
        <v>0</v>
      </c>
      <c r="R239" s="77">
        <v>0</v>
      </c>
      <c r="S239" s="16">
        <v>2000</v>
      </c>
    </row>
    <row r="240" spans="5:19" customFormat="1" x14ac:dyDescent="0.2">
      <c r="E240" s="15" t="s">
        <v>6</v>
      </c>
      <c r="F240" s="15" t="s">
        <v>6</v>
      </c>
      <c r="G240" s="15" t="s">
        <v>24</v>
      </c>
      <c r="H240" s="16">
        <v>15</v>
      </c>
      <c r="I240" s="16">
        <v>14</v>
      </c>
      <c r="J240" s="16">
        <v>6</v>
      </c>
      <c r="K240" s="16">
        <v>6</v>
      </c>
      <c r="L240" s="16">
        <v>6</v>
      </c>
      <c r="M240" s="16">
        <v>2</v>
      </c>
      <c r="N240" s="77">
        <v>0</v>
      </c>
      <c r="O240" s="16">
        <v>3</v>
      </c>
      <c r="P240" s="16">
        <v>3</v>
      </c>
      <c r="Q240" s="77">
        <v>0</v>
      </c>
      <c r="R240" s="77">
        <v>0</v>
      </c>
      <c r="S240" s="16">
        <v>15000</v>
      </c>
    </row>
    <row r="241" spans="5:19" customFormat="1" x14ac:dyDescent="0.2">
      <c r="E241" s="15" t="s">
        <v>6</v>
      </c>
      <c r="F241" s="15" t="s">
        <v>6</v>
      </c>
      <c r="G241" s="15" t="s">
        <v>25</v>
      </c>
      <c r="H241" s="16">
        <v>38</v>
      </c>
      <c r="I241" s="16">
        <v>39</v>
      </c>
      <c r="J241" s="16">
        <v>18</v>
      </c>
      <c r="K241" s="16">
        <v>17</v>
      </c>
      <c r="L241" s="16">
        <v>10</v>
      </c>
      <c r="M241" s="16">
        <v>5</v>
      </c>
      <c r="N241" s="16">
        <v>6</v>
      </c>
      <c r="O241" s="16">
        <v>2</v>
      </c>
      <c r="P241" s="16">
        <v>2</v>
      </c>
      <c r="Q241" s="77">
        <v>0</v>
      </c>
      <c r="R241" s="77">
        <v>0</v>
      </c>
      <c r="S241" s="16">
        <v>36000</v>
      </c>
    </row>
    <row r="242" spans="5:19" customFormat="1" x14ac:dyDescent="0.2">
      <c r="E242" s="15" t="s">
        <v>6</v>
      </c>
      <c r="F242" s="15" t="s">
        <v>114</v>
      </c>
      <c r="G242" s="15" t="s">
        <v>21</v>
      </c>
      <c r="H242" s="16">
        <v>536</v>
      </c>
      <c r="I242" s="16">
        <v>494</v>
      </c>
      <c r="J242" s="16">
        <v>55</v>
      </c>
      <c r="K242" s="16">
        <v>52</v>
      </c>
      <c r="L242" s="16">
        <v>76</v>
      </c>
      <c r="M242" s="16">
        <v>311</v>
      </c>
      <c r="N242" s="16">
        <v>52</v>
      </c>
      <c r="O242" s="16">
        <v>65</v>
      </c>
      <c r="P242" s="16">
        <v>56</v>
      </c>
      <c r="Q242" s="16">
        <v>5</v>
      </c>
      <c r="R242" s="16">
        <v>4</v>
      </c>
      <c r="S242" s="16">
        <v>117000</v>
      </c>
    </row>
    <row r="243" spans="5:19" customFormat="1" x14ac:dyDescent="0.2">
      <c r="E243" s="15" t="s">
        <v>6</v>
      </c>
      <c r="F243" s="15" t="s">
        <v>6</v>
      </c>
      <c r="G243" s="15" t="s">
        <v>39</v>
      </c>
      <c r="H243" s="16">
        <v>149</v>
      </c>
      <c r="I243" s="16">
        <v>144</v>
      </c>
      <c r="J243" s="16">
        <v>42</v>
      </c>
      <c r="K243" s="16">
        <v>39</v>
      </c>
      <c r="L243" s="16">
        <v>41</v>
      </c>
      <c r="M243" s="16">
        <v>18</v>
      </c>
      <c r="N243" s="16">
        <v>43</v>
      </c>
      <c r="O243" s="16">
        <v>25</v>
      </c>
      <c r="P243" s="16">
        <v>25</v>
      </c>
      <c r="Q243" s="77">
        <v>0</v>
      </c>
      <c r="R243" s="77">
        <v>0</v>
      </c>
      <c r="S243" s="16">
        <v>82000</v>
      </c>
    </row>
    <row r="244" spans="5:19" customFormat="1" x14ac:dyDescent="0.2">
      <c r="E244" s="15" t="s">
        <v>6</v>
      </c>
      <c r="F244" s="15" t="s">
        <v>6</v>
      </c>
      <c r="G244" s="15" t="s">
        <v>22</v>
      </c>
      <c r="H244" s="16">
        <v>383</v>
      </c>
      <c r="I244" s="16">
        <v>346</v>
      </c>
      <c r="J244" s="16">
        <v>11</v>
      </c>
      <c r="K244" s="16">
        <v>11</v>
      </c>
      <c r="L244" s="16">
        <v>34</v>
      </c>
      <c r="M244" s="16">
        <v>293</v>
      </c>
      <c r="N244" s="16">
        <v>8</v>
      </c>
      <c r="O244" s="16">
        <v>40</v>
      </c>
      <c r="P244" s="16">
        <v>31</v>
      </c>
      <c r="Q244" s="16">
        <v>5</v>
      </c>
      <c r="R244" s="16">
        <v>4</v>
      </c>
      <c r="S244" s="16">
        <v>29000</v>
      </c>
    </row>
    <row r="245" spans="5:19" customFormat="1" x14ac:dyDescent="0.2">
      <c r="E245" s="15" t="s">
        <v>6</v>
      </c>
      <c r="F245" s="15" t="s">
        <v>6</v>
      </c>
      <c r="G245" s="15" t="s">
        <v>23</v>
      </c>
      <c r="H245" s="16">
        <v>1</v>
      </c>
      <c r="I245" s="16">
        <v>1</v>
      </c>
      <c r="J245" s="77">
        <v>0</v>
      </c>
      <c r="K245" s="77">
        <v>0</v>
      </c>
      <c r="L245" s="16">
        <v>1</v>
      </c>
      <c r="M245" s="77">
        <v>0</v>
      </c>
      <c r="N245" s="77">
        <v>0</v>
      </c>
      <c r="O245" s="77">
        <v>0</v>
      </c>
      <c r="P245" s="77">
        <v>0</v>
      </c>
      <c r="Q245" s="77">
        <v>0</v>
      </c>
      <c r="R245" s="77">
        <v>0</v>
      </c>
      <c r="S245" s="77">
        <v>0</v>
      </c>
    </row>
    <row r="246" spans="5:19" customFormat="1" x14ac:dyDescent="0.2">
      <c r="E246" s="15" t="s">
        <v>6</v>
      </c>
      <c r="F246" s="15" t="s">
        <v>6</v>
      </c>
      <c r="G246" s="15" t="s">
        <v>24</v>
      </c>
      <c r="H246" s="16">
        <v>3</v>
      </c>
      <c r="I246" s="16">
        <v>3</v>
      </c>
      <c r="J246" s="16">
        <v>2</v>
      </c>
      <c r="K246" s="16">
        <v>2</v>
      </c>
      <c r="L246" s="77">
        <v>0</v>
      </c>
      <c r="M246" s="77">
        <v>0</v>
      </c>
      <c r="N246" s="16">
        <v>1</v>
      </c>
      <c r="O246" s="77">
        <v>0</v>
      </c>
      <c r="P246" s="77">
        <v>0</v>
      </c>
      <c r="Q246" s="77">
        <v>0</v>
      </c>
      <c r="R246" s="77">
        <v>0</v>
      </c>
      <c r="S246" s="16">
        <v>6000</v>
      </c>
    </row>
    <row r="247" spans="5:19" customFormat="1" x14ac:dyDescent="0.2">
      <c r="E247" s="15" t="s">
        <v>6</v>
      </c>
      <c r="F247" s="15" t="s">
        <v>6</v>
      </c>
      <c r="G247" s="15" t="s">
        <v>25</v>
      </c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</row>
    <row r="248" spans="5:19" customFormat="1" x14ac:dyDescent="0.2">
      <c r="E248" s="15" t="s">
        <v>6</v>
      </c>
      <c r="F248" s="70" t="s">
        <v>122</v>
      </c>
      <c r="G248" s="70" t="s">
        <v>21</v>
      </c>
      <c r="H248" s="71">
        <v>1048</v>
      </c>
      <c r="I248" s="71">
        <v>1025</v>
      </c>
      <c r="J248" s="71">
        <v>202</v>
      </c>
      <c r="K248" s="71">
        <v>195</v>
      </c>
      <c r="L248" s="71">
        <v>247</v>
      </c>
      <c r="M248" s="71">
        <v>419</v>
      </c>
      <c r="N248" s="71">
        <v>157</v>
      </c>
      <c r="O248" s="71">
        <v>122</v>
      </c>
      <c r="P248" s="71">
        <v>110</v>
      </c>
      <c r="Q248" s="71">
        <v>7</v>
      </c>
      <c r="R248" s="71">
        <v>5</v>
      </c>
      <c r="S248" s="71">
        <v>512000</v>
      </c>
    </row>
    <row r="249" spans="5:19" customFormat="1" x14ac:dyDescent="0.2">
      <c r="E249" s="15" t="s">
        <v>6</v>
      </c>
      <c r="F249" s="70" t="s">
        <v>6</v>
      </c>
      <c r="G249" s="70" t="s">
        <v>39</v>
      </c>
      <c r="H249" s="71">
        <v>301</v>
      </c>
      <c r="I249" s="71">
        <v>287</v>
      </c>
      <c r="J249" s="71">
        <v>65</v>
      </c>
      <c r="K249" s="71">
        <v>59</v>
      </c>
      <c r="L249" s="71">
        <v>75</v>
      </c>
      <c r="M249" s="71">
        <v>27</v>
      </c>
      <c r="N249" s="71">
        <v>120</v>
      </c>
      <c r="O249" s="71">
        <v>44</v>
      </c>
      <c r="P249" s="71">
        <v>43</v>
      </c>
      <c r="Q249" s="78">
        <v>0</v>
      </c>
      <c r="R249" s="71">
        <v>1</v>
      </c>
      <c r="S249" s="71">
        <v>141000</v>
      </c>
    </row>
    <row r="250" spans="5:19" customFormat="1" x14ac:dyDescent="0.2">
      <c r="E250" s="15" t="s">
        <v>6</v>
      </c>
      <c r="F250" s="70" t="s">
        <v>6</v>
      </c>
      <c r="G250" s="70" t="s">
        <v>22</v>
      </c>
      <c r="H250" s="71">
        <v>687</v>
      </c>
      <c r="I250" s="71">
        <v>679</v>
      </c>
      <c r="J250" s="71">
        <v>110</v>
      </c>
      <c r="K250" s="71">
        <v>110</v>
      </c>
      <c r="L250" s="71">
        <v>155</v>
      </c>
      <c r="M250" s="71">
        <v>384</v>
      </c>
      <c r="N250" s="71">
        <v>30</v>
      </c>
      <c r="O250" s="71">
        <v>72</v>
      </c>
      <c r="P250" s="71">
        <v>61</v>
      </c>
      <c r="Q250" s="71">
        <v>7</v>
      </c>
      <c r="R250" s="71">
        <v>4</v>
      </c>
      <c r="S250" s="71">
        <v>312000</v>
      </c>
    </row>
    <row r="251" spans="5:19" customFormat="1" x14ac:dyDescent="0.2">
      <c r="E251" s="15" t="s">
        <v>6</v>
      </c>
      <c r="F251" s="70" t="s">
        <v>6</v>
      </c>
      <c r="G251" s="70" t="s">
        <v>23</v>
      </c>
      <c r="H251" s="71">
        <v>4</v>
      </c>
      <c r="I251" s="71">
        <v>3</v>
      </c>
      <c r="J251" s="71">
        <v>1</v>
      </c>
      <c r="K251" s="71">
        <v>1</v>
      </c>
      <c r="L251" s="71">
        <v>1</v>
      </c>
      <c r="M251" s="71">
        <v>1</v>
      </c>
      <c r="N251" s="78">
        <v>0</v>
      </c>
      <c r="O251" s="71">
        <v>1</v>
      </c>
      <c r="P251" s="71">
        <v>1</v>
      </c>
      <c r="Q251" s="78">
        <v>0</v>
      </c>
      <c r="R251" s="78">
        <v>0</v>
      </c>
      <c r="S251" s="71">
        <v>2000</v>
      </c>
    </row>
    <row r="252" spans="5:19" customFormat="1" x14ac:dyDescent="0.2">
      <c r="E252" s="15" t="s">
        <v>6</v>
      </c>
      <c r="F252" s="70" t="s">
        <v>6</v>
      </c>
      <c r="G252" s="70" t="s">
        <v>24</v>
      </c>
      <c r="H252" s="71">
        <v>18</v>
      </c>
      <c r="I252" s="71">
        <v>17</v>
      </c>
      <c r="J252" s="71">
        <v>8</v>
      </c>
      <c r="K252" s="71">
        <v>8</v>
      </c>
      <c r="L252" s="71">
        <v>6</v>
      </c>
      <c r="M252" s="71">
        <v>2</v>
      </c>
      <c r="N252" s="71">
        <v>1</v>
      </c>
      <c r="O252" s="71">
        <v>3</v>
      </c>
      <c r="P252" s="71">
        <v>3</v>
      </c>
      <c r="Q252" s="78">
        <v>0</v>
      </c>
      <c r="R252" s="78">
        <v>0</v>
      </c>
      <c r="S252" s="71">
        <v>21000</v>
      </c>
    </row>
    <row r="253" spans="5:19" customFormat="1" x14ac:dyDescent="0.2">
      <c r="E253" s="15" t="s">
        <v>6</v>
      </c>
      <c r="F253" s="70" t="s">
        <v>6</v>
      </c>
      <c r="G253" s="70" t="s">
        <v>25</v>
      </c>
      <c r="H253" s="71">
        <v>38</v>
      </c>
      <c r="I253" s="71">
        <v>39</v>
      </c>
      <c r="J253" s="71">
        <v>18</v>
      </c>
      <c r="K253" s="71">
        <v>17</v>
      </c>
      <c r="L253" s="71">
        <v>10</v>
      </c>
      <c r="M253" s="71">
        <v>5</v>
      </c>
      <c r="N253" s="71">
        <v>6</v>
      </c>
      <c r="O253" s="71">
        <v>2</v>
      </c>
      <c r="P253" s="71">
        <v>2</v>
      </c>
      <c r="Q253" s="78">
        <v>0</v>
      </c>
      <c r="R253" s="78">
        <v>0</v>
      </c>
      <c r="S253" s="71">
        <v>36000</v>
      </c>
    </row>
    <row r="254" spans="5:19" customFormat="1" x14ac:dyDescent="0.2">
      <c r="E254" s="15" t="s">
        <v>129</v>
      </c>
      <c r="F254" s="15" t="s">
        <v>91</v>
      </c>
      <c r="G254" s="15" t="s">
        <v>21</v>
      </c>
      <c r="H254" s="16">
        <v>33</v>
      </c>
      <c r="I254" s="16">
        <v>36</v>
      </c>
      <c r="J254" s="77">
        <v>0</v>
      </c>
      <c r="K254" s="77">
        <v>0</v>
      </c>
      <c r="L254" s="16">
        <v>12</v>
      </c>
      <c r="M254" s="16">
        <v>13</v>
      </c>
      <c r="N254" s="16">
        <v>11</v>
      </c>
      <c r="O254" s="16">
        <v>2</v>
      </c>
      <c r="P254" s="16">
        <v>2</v>
      </c>
      <c r="Q254" s="77">
        <v>0</v>
      </c>
      <c r="R254" s="77">
        <v>0</v>
      </c>
      <c r="S254" s="77">
        <v>0</v>
      </c>
    </row>
    <row r="255" spans="5:19" customFormat="1" x14ac:dyDescent="0.2">
      <c r="E255" s="15" t="s">
        <v>6</v>
      </c>
      <c r="F255" s="15" t="s">
        <v>6</v>
      </c>
      <c r="G255" s="15" t="s">
        <v>39</v>
      </c>
      <c r="H255" s="16">
        <v>10</v>
      </c>
      <c r="I255" s="16">
        <v>11</v>
      </c>
      <c r="J255" s="77">
        <v>0</v>
      </c>
      <c r="K255" s="77">
        <v>0</v>
      </c>
      <c r="L255" s="16">
        <v>3</v>
      </c>
      <c r="M255" s="77">
        <v>0</v>
      </c>
      <c r="N255" s="16">
        <v>8</v>
      </c>
      <c r="O255" s="77">
        <v>0</v>
      </c>
      <c r="P255" s="77">
        <v>0</v>
      </c>
      <c r="Q255" s="77">
        <v>0</v>
      </c>
      <c r="R255" s="77">
        <v>0</v>
      </c>
      <c r="S255" s="77">
        <v>0</v>
      </c>
    </row>
    <row r="256" spans="5:19" customFormat="1" x14ac:dyDescent="0.2">
      <c r="E256" s="15" t="s">
        <v>6</v>
      </c>
      <c r="F256" s="15" t="s">
        <v>6</v>
      </c>
      <c r="G256" s="15" t="s">
        <v>22</v>
      </c>
      <c r="H256" s="16">
        <v>21</v>
      </c>
      <c r="I256" s="16">
        <v>23</v>
      </c>
      <c r="J256" s="77">
        <v>0</v>
      </c>
      <c r="K256" s="77">
        <v>0</v>
      </c>
      <c r="L256" s="16">
        <v>8</v>
      </c>
      <c r="M256" s="16">
        <v>13</v>
      </c>
      <c r="N256" s="16">
        <v>2</v>
      </c>
      <c r="O256" s="16">
        <v>2</v>
      </c>
      <c r="P256" s="16">
        <v>2</v>
      </c>
      <c r="Q256" s="77">
        <v>0</v>
      </c>
      <c r="R256" s="77">
        <v>0</v>
      </c>
      <c r="S256" s="77">
        <v>0</v>
      </c>
    </row>
    <row r="257" spans="5:19" customFormat="1" x14ac:dyDescent="0.2">
      <c r="E257" s="15" t="s">
        <v>6</v>
      </c>
      <c r="F257" s="15" t="s">
        <v>6</v>
      </c>
      <c r="G257" s="15" t="s">
        <v>23</v>
      </c>
      <c r="H257" s="77">
        <v>0</v>
      </c>
      <c r="I257" s="77">
        <v>0</v>
      </c>
      <c r="J257" s="77">
        <v>0</v>
      </c>
      <c r="K257" s="77">
        <v>0</v>
      </c>
      <c r="L257" s="77">
        <v>0</v>
      </c>
      <c r="M257" s="77">
        <v>0</v>
      </c>
      <c r="N257" s="77">
        <v>0</v>
      </c>
      <c r="O257" s="77">
        <v>0</v>
      </c>
      <c r="P257" s="77">
        <v>0</v>
      </c>
      <c r="Q257" s="77">
        <v>0</v>
      </c>
      <c r="R257" s="77">
        <v>0</v>
      </c>
      <c r="S257" s="77">
        <v>0</v>
      </c>
    </row>
    <row r="258" spans="5:19" customFormat="1" x14ac:dyDescent="0.2">
      <c r="E258" s="15" t="s">
        <v>6</v>
      </c>
      <c r="F258" s="15" t="s">
        <v>6</v>
      </c>
      <c r="G258" s="15" t="s">
        <v>24</v>
      </c>
      <c r="H258" s="16">
        <v>2</v>
      </c>
      <c r="I258" s="16">
        <v>2</v>
      </c>
      <c r="J258" s="77">
        <v>0</v>
      </c>
      <c r="K258" s="77">
        <v>0</v>
      </c>
      <c r="L258" s="16">
        <v>1</v>
      </c>
      <c r="M258" s="77">
        <v>0</v>
      </c>
      <c r="N258" s="16">
        <v>1</v>
      </c>
      <c r="O258" s="77">
        <v>0</v>
      </c>
      <c r="P258" s="77">
        <v>0</v>
      </c>
      <c r="Q258" s="77">
        <v>0</v>
      </c>
      <c r="R258" s="77">
        <v>0</v>
      </c>
      <c r="S258" s="77">
        <v>0</v>
      </c>
    </row>
    <row r="259" spans="5:19" customFormat="1" x14ac:dyDescent="0.2">
      <c r="E259" s="15" t="s">
        <v>6</v>
      </c>
      <c r="F259" s="15" t="s">
        <v>6</v>
      </c>
      <c r="G259" s="15" t="s">
        <v>25</v>
      </c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</row>
    <row r="260" spans="5:19" customFormat="1" x14ac:dyDescent="0.2">
      <c r="E260" s="15" t="s">
        <v>6</v>
      </c>
      <c r="F260" s="15" t="s">
        <v>101</v>
      </c>
      <c r="G260" s="15" t="s">
        <v>21</v>
      </c>
      <c r="H260" s="16">
        <v>58</v>
      </c>
      <c r="I260" s="16">
        <v>55</v>
      </c>
      <c r="J260" s="77">
        <v>0</v>
      </c>
      <c r="K260" s="77">
        <v>0</v>
      </c>
      <c r="L260" s="16">
        <v>15</v>
      </c>
      <c r="M260" s="16">
        <v>35</v>
      </c>
      <c r="N260" s="16">
        <v>5</v>
      </c>
      <c r="O260" s="16">
        <v>6</v>
      </c>
      <c r="P260" s="16">
        <v>5</v>
      </c>
      <c r="Q260" s="16">
        <v>1</v>
      </c>
      <c r="R260" s="77">
        <v>0</v>
      </c>
      <c r="S260" s="77">
        <v>0</v>
      </c>
    </row>
    <row r="261" spans="5:19" customFormat="1" x14ac:dyDescent="0.2">
      <c r="E261" s="15" t="s">
        <v>6</v>
      </c>
      <c r="F261" s="15" t="s">
        <v>6</v>
      </c>
      <c r="G261" s="15" t="s">
        <v>39</v>
      </c>
      <c r="H261" s="16">
        <v>16</v>
      </c>
      <c r="I261" s="16">
        <v>16</v>
      </c>
      <c r="J261" s="77">
        <v>0</v>
      </c>
      <c r="K261" s="77">
        <v>0</v>
      </c>
      <c r="L261" s="16">
        <v>10</v>
      </c>
      <c r="M261" s="16">
        <v>2</v>
      </c>
      <c r="N261" s="16">
        <v>4</v>
      </c>
      <c r="O261" s="77">
        <v>0</v>
      </c>
      <c r="P261" s="77">
        <v>0</v>
      </c>
      <c r="Q261" s="77">
        <v>0</v>
      </c>
      <c r="R261" s="77">
        <v>0</v>
      </c>
      <c r="S261" s="77">
        <v>0</v>
      </c>
    </row>
    <row r="262" spans="5:19" customFormat="1" x14ac:dyDescent="0.2">
      <c r="E262" s="15" t="s">
        <v>6</v>
      </c>
      <c r="F262" s="15" t="s">
        <v>6</v>
      </c>
      <c r="G262" s="15" t="s">
        <v>22</v>
      </c>
      <c r="H262" s="16">
        <v>42</v>
      </c>
      <c r="I262" s="16">
        <v>39</v>
      </c>
      <c r="J262" s="77">
        <v>0</v>
      </c>
      <c r="K262" s="77">
        <v>0</v>
      </c>
      <c r="L262" s="16">
        <v>5</v>
      </c>
      <c r="M262" s="16">
        <v>33</v>
      </c>
      <c r="N262" s="16">
        <v>1</v>
      </c>
      <c r="O262" s="16">
        <v>6</v>
      </c>
      <c r="P262" s="16">
        <v>5</v>
      </c>
      <c r="Q262" s="16">
        <v>1</v>
      </c>
      <c r="R262" s="77">
        <v>0</v>
      </c>
      <c r="S262" s="77">
        <v>0</v>
      </c>
    </row>
    <row r="263" spans="5:19" customFormat="1" x14ac:dyDescent="0.2">
      <c r="E263" s="15" t="s">
        <v>6</v>
      </c>
      <c r="F263" s="15" t="s">
        <v>6</v>
      </c>
      <c r="G263" s="15" t="s">
        <v>23</v>
      </c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</row>
    <row r="264" spans="5:19" customFormat="1" x14ac:dyDescent="0.2">
      <c r="E264" s="15" t="s">
        <v>6</v>
      </c>
      <c r="F264" s="15" t="s">
        <v>6</v>
      </c>
      <c r="G264" s="15" t="s">
        <v>24</v>
      </c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</row>
    <row r="265" spans="5:19" customFormat="1" x14ac:dyDescent="0.2">
      <c r="E265" s="15" t="s">
        <v>6</v>
      </c>
      <c r="F265" s="15" t="s">
        <v>6</v>
      </c>
      <c r="G265" s="15" t="s">
        <v>25</v>
      </c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</row>
    <row r="266" spans="5:19" customFormat="1" x14ac:dyDescent="0.2">
      <c r="E266" s="15" t="s">
        <v>6</v>
      </c>
      <c r="F266" s="15" t="s">
        <v>103</v>
      </c>
      <c r="G266" s="15" t="s">
        <v>21</v>
      </c>
      <c r="H266" s="16">
        <v>64</v>
      </c>
      <c r="I266" s="16">
        <v>68</v>
      </c>
      <c r="J266" s="16">
        <v>6</v>
      </c>
      <c r="K266" s="16">
        <v>5</v>
      </c>
      <c r="L266" s="16">
        <v>28</v>
      </c>
      <c r="M266" s="16">
        <v>20</v>
      </c>
      <c r="N266" s="16">
        <v>14</v>
      </c>
      <c r="O266" s="16">
        <v>9</v>
      </c>
      <c r="P266" s="16">
        <v>9</v>
      </c>
      <c r="Q266" s="77">
        <v>0</v>
      </c>
      <c r="R266" s="77">
        <v>0</v>
      </c>
      <c r="S266" s="16">
        <v>10000</v>
      </c>
    </row>
    <row r="267" spans="5:19" customFormat="1" x14ac:dyDescent="0.2">
      <c r="E267" s="15" t="s">
        <v>6</v>
      </c>
      <c r="F267" s="15" t="s">
        <v>6</v>
      </c>
      <c r="G267" s="15" t="s">
        <v>39</v>
      </c>
      <c r="H267" s="16">
        <v>29</v>
      </c>
      <c r="I267" s="16">
        <v>36</v>
      </c>
      <c r="J267" s="16">
        <v>1</v>
      </c>
      <c r="K267" s="16">
        <v>1</v>
      </c>
      <c r="L267" s="16">
        <v>11</v>
      </c>
      <c r="M267" s="16">
        <v>11</v>
      </c>
      <c r="N267" s="16">
        <v>13</v>
      </c>
      <c r="O267" s="16">
        <v>6</v>
      </c>
      <c r="P267" s="16">
        <v>6</v>
      </c>
      <c r="Q267" s="77">
        <v>0</v>
      </c>
      <c r="R267" s="77">
        <v>0</v>
      </c>
      <c r="S267" s="16">
        <v>2000</v>
      </c>
    </row>
    <row r="268" spans="5:19" customFormat="1" x14ac:dyDescent="0.2">
      <c r="E268" s="15" t="s">
        <v>6</v>
      </c>
      <c r="F268" s="15" t="s">
        <v>6</v>
      </c>
      <c r="G268" s="15" t="s">
        <v>22</v>
      </c>
      <c r="H268" s="16">
        <v>26</v>
      </c>
      <c r="I268" s="16">
        <v>24</v>
      </c>
      <c r="J268" s="16">
        <v>3</v>
      </c>
      <c r="K268" s="16">
        <v>3</v>
      </c>
      <c r="L268" s="16">
        <v>12</v>
      </c>
      <c r="M268" s="16">
        <v>8</v>
      </c>
      <c r="N268" s="16">
        <v>1</v>
      </c>
      <c r="O268" s="16">
        <v>2</v>
      </c>
      <c r="P268" s="16">
        <v>2</v>
      </c>
      <c r="Q268" s="77">
        <v>0</v>
      </c>
      <c r="R268" s="77">
        <v>0</v>
      </c>
      <c r="S268" s="16">
        <v>6000</v>
      </c>
    </row>
    <row r="269" spans="5:19" customFormat="1" x14ac:dyDescent="0.2">
      <c r="E269" s="15" t="s">
        <v>6</v>
      </c>
      <c r="F269" s="15" t="s">
        <v>6</v>
      </c>
      <c r="G269" s="15" t="s">
        <v>23</v>
      </c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</row>
    <row r="270" spans="5:19" customFormat="1" x14ac:dyDescent="0.2">
      <c r="E270" s="15" t="s">
        <v>6</v>
      </c>
      <c r="F270" s="15" t="s">
        <v>6</v>
      </c>
      <c r="G270" s="15" t="s">
        <v>24</v>
      </c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</row>
    <row r="271" spans="5:19" customFormat="1" x14ac:dyDescent="0.2">
      <c r="E271" s="15" t="s">
        <v>6</v>
      </c>
      <c r="F271" s="15" t="s">
        <v>6</v>
      </c>
      <c r="G271" s="15" t="s">
        <v>25</v>
      </c>
      <c r="H271" s="16">
        <v>9</v>
      </c>
      <c r="I271" s="16">
        <v>8</v>
      </c>
      <c r="J271" s="16">
        <v>2</v>
      </c>
      <c r="K271" s="16">
        <v>1</v>
      </c>
      <c r="L271" s="16">
        <v>5</v>
      </c>
      <c r="M271" s="16">
        <v>1</v>
      </c>
      <c r="N271" s="77">
        <v>0</v>
      </c>
      <c r="O271" s="16">
        <v>1</v>
      </c>
      <c r="P271" s="16">
        <v>1</v>
      </c>
      <c r="Q271" s="77">
        <v>0</v>
      </c>
      <c r="R271" s="77">
        <v>0</v>
      </c>
      <c r="S271" s="16">
        <v>2000</v>
      </c>
    </row>
    <row r="272" spans="5:19" customFormat="1" x14ac:dyDescent="0.2">
      <c r="E272" s="15" t="s">
        <v>6</v>
      </c>
      <c r="F272" s="15" t="s">
        <v>110</v>
      </c>
      <c r="G272" s="15" t="s">
        <v>21</v>
      </c>
      <c r="H272" s="16">
        <v>78</v>
      </c>
      <c r="I272" s="16">
        <v>83</v>
      </c>
      <c r="J272" s="16">
        <v>3</v>
      </c>
      <c r="K272" s="16">
        <v>3</v>
      </c>
      <c r="L272" s="16">
        <v>7</v>
      </c>
      <c r="M272" s="16">
        <v>62</v>
      </c>
      <c r="N272" s="16">
        <v>11</v>
      </c>
      <c r="O272" s="16">
        <v>14</v>
      </c>
      <c r="P272" s="16">
        <v>14</v>
      </c>
      <c r="Q272" s="77">
        <v>0</v>
      </c>
      <c r="R272" s="77">
        <v>0</v>
      </c>
      <c r="S272" s="16">
        <v>16000</v>
      </c>
    </row>
    <row r="273" spans="5:19" customFormat="1" x14ac:dyDescent="0.2">
      <c r="E273" s="15" t="s">
        <v>6</v>
      </c>
      <c r="F273" s="15" t="s">
        <v>6</v>
      </c>
      <c r="G273" s="15" t="s">
        <v>39</v>
      </c>
      <c r="H273" s="16">
        <v>5</v>
      </c>
      <c r="I273" s="16">
        <v>6</v>
      </c>
      <c r="J273" s="77">
        <v>0</v>
      </c>
      <c r="K273" s="77">
        <v>0</v>
      </c>
      <c r="L273" s="77">
        <v>0</v>
      </c>
      <c r="M273" s="77">
        <v>0</v>
      </c>
      <c r="N273" s="16">
        <v>6</v>
      </c>
      <c r="O273" s="77">
        <v>0</v>
      </c>
      <c r="P273" s="77">
        <v>0</v>
      </c>
      <c r="Q273" s="77">
        <v>0</v>
      </c>
      <c r="R273" s="77">
        <v>0</v>
      </c>
      <c r="S273" s="77">
        <v>0</v>
      </c>
    </row>
    <row r="274" spans="5:19" customFormat="1" x14ac:dyDescent="0.2">
      <c r="E274" s="15" t="s">
        <v>6</v>
      </c>
      <c r="F274" s="15" t="s">
        <v>6</v>
      </c>
      <c r="G274" s="15" t="s">
        <v>22</v>
      </c>
      <c r="H274" s="16">
        <v>73</v>
      </c>
      <c r="I274" s="16">
        <v>77</v>
      </c>
      <c r="J274" s="16">
        <v>3</v>
      </c>
      <c r="K274" s="16">
        <v>3</v>
      </c>
      <c r="L274" s="16">
        <v>7</v>
      </c>
      <c r="M274" s="16">
        <v>62</v>
      </c>
      <c r="N274" s="16">
        <v>5</v>
      </c>
      <c r="O274" s="16">
        <v>14</v>
      </c>
      <c r="P274" s="16">
        <v>14</v>
      </c>
      <c r="Q274" s="77">
        <v>0</v>
      </c>
      <c r="R274" s="77">
        <v>0</v>
      </c>
      <c r="S274" s="16">
        <v>16000</v>
      </c>
    </row>
    <row r="275" spans="5:19" customFormat="1" x14ac:dyDescent="0.2">
      <c r="E275" s="15" t="s">
        <v>6</v>
      </c>
      <c r="F275" s="15" t="s">
        <v>6</v>
      </c>
      <c r="G275" s="15" t="s">
        <v>23</v>
      </c>
      <c r="H275" s="77">
        <v>0</v>
      </c>
      <c r="I275" s="77">
        <v>0</v>
      </c>
      <c r="J275" s="77">
        <v>0</v>
      </c>
      <c r="K275" s="77">
        <v>0</v>
      </c>
      <c r="L275" s="77">
        <v>0</v>
      </c>
      <c r="M275" s="77">
        <v>0</v>
      </c>
      <c r="N275" s="77">
        <v>0</v>
      </c>
      <c r="O275" s="77">
        <v>0</v>
      </c>
      <c r="P275" s="77">
        <v>0</v>
      </c>
      <c r="Q275" s="77">
        <v>0</v>
      </c>
      <c r="R275" s="77">
        <v>0</v>
      </c>
      <c r="S275" s="77">
        <v>0</v>
      </c>
    </row>
    <row r="276" spans="5:19" customFormat="1" x14ac:dyDescent="0.2">
      <c r="E276" s="15" t="s">
        <v>6</v>
      </c>
      <c r="F276" s="15" t="s">
        <v>6</v>
      </c>
      <c r="G276" s="15" t="s">
        <v>24</v>
      </c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</row>
    <row r="277" spans="5:19" customFormat="1" x14ac:dyDescent="0.2">
      <c r="E277" s="15" t="s">
        <v>6</v>
      </c>
      <c r="F277" s="15" t="s">
        <v>6</v>
      </c>
      <c r="G277" s="15" t="s">
        <v>25</v>
      </c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</row>
    <row r="278" spans="5:19" customFormat="1" x14ac:dyDescent="0.2">
      <c r="E278" s="15" t="s">
        <v>6</v>
      </c>
      <c r="F278" s="70" t="s">
        <v>122</v>
      </c>
      <c r="G278" s="70" t="s">
        <v>21</v>
      </c>
      <c r="H278" s="71">
        <v>233</v>
      </c>
      <c r="I278" s="71">
        <v>242</v>
      </c>
      <c r="J278" s="71">
        <v>9</v>
      </c>
      <c r="K278" s="71">
        <v>8</v>
      </c>
      <c r="L278" s="71">
        <v>62</v>
      </c>
      <c r="M278" s="71">
        <v>130</v>
      </c>
      <c r="N278" s="71">
        <v>41</v>
      </c>
      <c r="O278" s="71">
        <v>31</v>
      </c>
      <c r="P278" s="71">
        <v>30</v>
      </c>
      <c r="Q278" s="71">
        <v>1</v>
      </c>
      <c r="R278" s="78">
        <v>0</v>
      </c>
      <c r="S278" s="71">
        <v>26000</v>
      </c>
    </row>
    <row r="279" spans="5:19" customFormat="1" x14ac:dyDescent="0.2">
      <c r="E279" s="15" t="s">
        <v>6</v>
      </c>
      <c r="F279" s="70" t="s">
        <v>6</v>
      </c>
      <c r="G279" s="70" t="s">
        <v>39</v>
      </c>
      <c r="H279" s="71">
        <v>60</v>
      </c>
      <c r="I279" s="71">
        <v>69</v>
      </c>
      <c r="J279" s="71">
        <v>1</v>
      </c>
      <c r="K279" s="71">
        <v>1</v>
      </c>
      <c r="L279" s="71">
        <v>24</v>
      </c>
      <c r="M279" s="71">
        <v>13</v>
      </c>
      <c r="N279" s="71">
        <v>31</v>
      </c>
      <c r="O279" s="71">
        <v>6</v>
      </c>
      <c r="P279" s="71">
        <v>6</v>
      </c>
      <c r="Q279" s="78">
        <v>0</v>
      </c>
      <c r="R279" s="78">
        <v>0</v>
      </c>
      <c r="S279" s="71">
        <v>2000</v>
      </c>
    </row>
    <row r="280" spans="5:19" customFormat="1" x14ac:dyDescent="0.2">
      <c r="E280" s="15" t="s">
        <v>6</v>
      </c>
      <c r="F280" s="70" t="s">
        <v>6</v>
      </c>
      <c r="G280" s="70" t="s">
        <v>22</v>
      </c>
      <c r="H280" s="71">
        <v>162</v>
      </c>
      <c r="I280" s="71">
        <v>163</v>
      </c>
      <c r="J280" s="71">
        <v>6</v>
      </c>
      <c r="K280" s="71">
        <v>6</v>
      </c>
      <c r="L280" s="71">
        <v>32</v>
      </c>
      <c r="M280" s="71">
        <v>116</v>
      </c>
      <c r="N280" s="71">
        <v>9</v>
      </c>
      <c r="O280" s="71">
        <v>24</v>
      </c>
      <c r="P280" s="71">
        <v>23</v>
      </c>
      <c r="Q280" s="71">
        <v>1</v>
      </c>
      <c r="R280" s="78">
        <v>0</v>
      </c>
      <c r="S280" s="71">
        <v>22000</v>
      </c>
    </row>
    <row r="281" spans="5:19" customFormat="1" x14ac:dyDescent="0.2">
      <c r="E281" s="15" t="s">
        <v>6</v>
      </c>
      <c r="F281" s="70" t="s">
        <v>6</v>
      </c>
      <c r="G281" s="70" t="s">
        <v>23</v>
      </c>
      <c r="H281" s="78">
        <v>0</v>
      </c>
      <c r="I281" s="78">
        <v>0</v>
      </c>
      <c r="J281" s="78">
        <v>0</v>
      </c>
      <c r="K281" s="78">
        <v>0</v>
      </c>
      <c r="L281" s="78">
        <v>0</v>
      </c>
      <c r="M281" s="78">
        <v>0</v>
      </c>
      <c r="N281" s="78">
        <v>0</v>
      </c>
      <c r="O281" s="78">
        <v>0</v>
      </c>
      <c r="P281" s="78">
        <v>0</v>
      </c>
      <c r="Q281" s="78">
        <v>0</v>
      </c>
      <c r="R281" s="78">
        <v>0</v>
      </c>
      <c r="S281" s="78">
        <v>0</v>
      </c>
    </row>
    <row r="282" spans="5:19" customFormat="1" x14ac:dyDescent="0.2">
      <c r="E282" s="15" t="s">
        <v>6</v>
      </c>
      <c r="F282" s="70" t="s">
        <v>6</v>
      </c>
      <c r="G282" s="70" t="s">
        <v>24</v>
      </c>
      <c r="H282" s="71">
        <v>2</v>
      </c>
      <c r="I282" s="71">
        <v>2</v>
      </c>
      <c r="J282" s="78">
        <v>0</v>
      </c>
      <c r="K282" s="78">
        <v>0</v>
      </c>
      <c r="L282" s="71">
        <v>1</v>
      </c>
      <c r="M282" s="78">
        <v>0</v>
      </c>
      <c r="N282" s="71">
        <v>1</v>
      </c>
      <c r="O282" s="78">
        <v>0</v>
      </c>
      <c r="P282" s="78">
        <v>0</v>
      </c>
      <c r="Q282" s="78">
        <v>0</v>
      </c>
      <c r="R282" s="78">
        <v>0</v>
      </c>
      <c r="S282" s="78">
        <v>0</v>
      </c>
    </row>
    <row r="283" spans="5:19" customFormat="1" x14ac:dyDescent="0.2">
      <c r="E283" s="15" t="s">
        <v>6</v>
      </c>
      <c r="F283" s="70" t="s">
        <v>6</v>
      </c>
      <c r="G283" s="70" t="s">
        <v>25</v>
      </c>
      <c r="H283" s="71">
        <v>9</v>
      </c>
      <c r="I283" s="71">
        <v>8</v>
      </c>
      <c r="J283" s="71">
        <v>2</v>
      </c>
      <c r="K283" s="71">
        <v>1</v>
      </c>
      <c r="L283" s="71">
        <v>5</v>
      </c>
      <c r="M283" s="71">
        <v>1</v>
      </c>
      <c r="N283" s="78">
        <v>0</v>
      </c>
      <c r="O283" s="71">
        <v>1</v>
      </c>
      <c r="P283" s="71">
        <v>1</v>
      </c>
      <c r="Q283" s="78">
        <v>0</v>
      </c>
      <c r="R283" s="78">
        <v>0</v>
      </c>
      <c r="S283" s="71">
        <v>2000</v>
      </c>
    </row>
    <row r="284" spans="5:19" customFormat="1" x14ac:dyDescent="0.2">
      <c r="E284" s="15" t="s">
        <v>130</v>
      </c>
      <c r="F284" s="15" t="s">
        <v>83</v>
      </c>
      <c r="G284" s="15" t="s">
        <v>21</v>
      </c>
      <c r="H284" s="16">
        <v>51</v>
      </c>
      <c r="I284" s="16">
        <v>51</v>
      </c>
      <c r="J284" s="16">
        <v>5</v>
      </c>
      <c r="K284" s="16">
        <v>4</v>
      </c>
      <c r="L284" s="16">
        <v>24</v>
      </c>
      <c r="M284" s="16">
        <v>8</v>
      </c>
      <c r="N284" s="16">
        <v>14</v>
      </c>
      <c r="O284" s="16">
        <v>3</v>
      </c>
      <c r="P284" s="16">
        <v>3</v>
      </c>
      <c r="Q284" s="77">
        <v>0</v>
      </c>
      <c r="R284" s="77">
        <v>0</v>
      </c>
      <c r="S284" s="16">
        <v>8000</v>
      </c>
    </row>
    <row r="285" spans="5:19" customFormat="1" x14ac:dyDescent="0.2">
      <c r="E285" s="15" t="s">
        <v>6</v>
      </c>
      <c r="F285" s="15" t="s">
        <v>6</v>
      </c>
      <c r="G285" s="15" t="s">
        <v>39</v>
      </c>
      <c r="H285" s="16">
        <v>27</v>
      </c>
      <c r="I285" s="16">
        <v>26</v>
      </c>
      <c r="J285" s="16">
        <v>2</v>
      </c>
      <c r="K285" s="16">
        <v>1</v>
      </c>
      <c r="L285" s="16">
        <v>8</v>
      </c>
      <c r="M285" s="16">
        <v>4</v>
      </c>
      <c r="N285" s="16">
        <v>12</v>
      </c>
      <c r="O285" s="16">
        <v>1</v>
      </c>
      <c r="P285" s="16">
        <v>1</v>
      </c>
      <c r="Q285" s="77">
        <v>0</v>
      </c>
      <c r="R285" s="77">
        <v>0</v>
      </c>
      <c r="S285" s="16">
        <v>2000</v>
      </c>
    </row>
    <row r="286" spans="5:19" customFormat="1" x14ac:dyDescent="0.2">
      <c r="E286" s="15" t="s">
        <v>6</v>
      </c>
      <c r="F286" s="15" t="s">
        <v>6</v>
      </c>
      <c r="G286" s="15" t="s">
        <v>22</v>
      </c>
      <c r="H286" s="16">
        <v>24</v>
      </c>
      <c r="I286" s="16">
        <v>25</v>
      </c>
      <c r="J286" s="16">
        <v>3</v>
      </c>
      <c r="K286" s="16">
        <v>3</v>
      </c>
      <c r="L286" s="16">
        <v>16</v>
      </c>
      <c r="M286" s="16">
        <v>4</v>
      </c>
      <c r="N286" s="16">
        <v>2</v>
      </c>
      <c r="O286" s="16">
        <v>2</v>
      </c>
      <c r="P286" s="16">
        <v>2</v>
      </c>
      <c r="Q286" s="77">
        <v>0</v>
      </c>
      <c r="R286" s="77">
        <v>0</v>
      </c>
      <c r="S286" s="16">
        <v>6000</v>
      </c>
    </row>
    <row r="287" spans="5:19" customFormat="1" x14ac:dyDescent="0.2">
      <c r="E287" s="15" t="s">
        <v>6</v>
      </c>
      <c r="F287" s="15" t="s">
        <v>6</v>
      </c>
      <c r="G287" s="15" t="s">
        <v>23</v>
      </c>
      <c r="H287" s="77">
        <v>0</v>
      </c>
      <c r="I287" s="77">
        <v>0</v>
      </c>
      <c r="J287" s="77">
        <v>0</v>
      </c>
      <c r="K287" s="77">
        <v>0</v>
      </c>
      <c r="L287" s="77">
        <v>0</v>
      </c>
      <c r="M287" s="77">
        <v>0</v>
      </c>
      <c r="N287" s="77">
        <v>0</v>
      </c>
      <c r="O287" s="77">
        <v>0</v>
      </c>
      <c r="P287" s="77">
        <v>0</v>
      </c>
      <c r="Q287" s="77">
        <v>0</v>
      </c>
      <c r="R287" s="77">
        <v>0</v>
      </c>
      <c r="S287" s="77">
        <v>0</v>
      </c>
    </row>
    <row r="288" spans="5:19" customFormat="1" x14ac:dyDescent="0.2">
      <c r="E288" s="15" t="s">
        <v>6</v>
      </c>
      <c r="F288" s="15" t="s">
        <v>6</v>
      </c>
      <c r="G288" s="15" t="s">
        <v>24</v>
      </c>
      <c r="H288" s="77">
        <v>0</v>
      </c>
      <c r="I288" s="77">
        <v>0</v>
      </c>
      <c r="J288" s="77">
        <v>0</v>
      </c>
      <c r="K288" s="77">
        <v>0</v>
      </c>
      <c r="L288" s="77">
        <v>0</v>
      </c>
      <c r="M288" s="77">
        <v>0</v>
      </c>
      <c r="N288" s="77">
        <v>0</v>
      </c>
      <c r="O288" s="77">
        <v>0</v>
      </c>
      <c r="P288" s="77">
        <v>0</v>
      </c>
      <c r="Q288" s="77">
        <v>0</v>
      </c>
      <c r="R288" s="77">
        <v>0</v>
      </c>
      <c r="S288" s="77">
        <v>0</v>
      </c>
    </row>
    <row r="289" spans="5:19" customFormat="1" x14ac:dyDescent="0.2">
      <c r="E289" s="15" t="s">
        <v>6</v>
      </c>
      <c r="F289" s="15" t="s">
        <v>6</v>
      </c>
      <c r="G289" s="15" t="s">
        <v>25</v>
      </c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</row>
    <row r="290" spans="5:19" customFormat="1" x14ac:dyDescent="0.2">
      <c r="E290" s="15" t="s">
        <v>6</v>
      </c>
      <c r="F290" s="15" t="s">
        <v>89</v>
      </c>
      <c r="G290" s="15" t="s">
        <v>21</v>
      </c>
      <c r="H290" s="16">
        <v>57</v>
      </c>
      <c r="I290" s="16">
        <v>57</v>
      </c>
      <c r="J290" s="16">
        <v>5</v>
      </c>
      <c r="K290" s="16">
        <v>4</v>
      </c>
      <c r="L290" s="16">
        <v>36</v>
      </c>
      <c r="M290" s="16">
        <v>8</v>
      </c>
      <c r="N290" s="16">
        <v>8</v>
      </c>
      <c r="O290" s="16">
        <v>4</v>
      </c>
      <c r="P290" s="16">
        <v>4</v>
      </c>
      <c r="Q290" s="77">
        <v>0</v>
      </c>
      <c r="R290" s="77">
        <v>0</v>
      </c>
      <c r="S290" s="16">
        <v>7000</v>
      </c>
    </row>
    <row r="291" spans="5:19" customFormat="1" x14ac:dyDescent="0.2">
      <c r="E291" s="15" t="s">
        <v>6</v>
      </c>
      <c r="F291" s="15" t="s">
        <v>6</v>
      </c>
      <c r="G291" s="15" t="s">
        <v>39</v>
      </c>
      <c r="H291" s="16">
        <v>24</v>
      </c>
      <c r="I291" s="16">
        <v>24</v>
      </c>
      <c r="J291" s="16">
        <v>1</v>
      </c>
      <c r="K291" s="16">
        <v>1</v>
      </c>
      <c r="L291" s="16">
        <v>17</v>
      </c>
      <c r="M291" s="16">
        <v>1</v>
      </c>
      <c r="N291" s="16">
        <v>5</v>
      </c>
      <c r="O291" s="77">
        <v>0</v>
      </c>
      <c r="P291" s="77">
        <v>0</v>
      </c>
      <c r="Q291" s="77">
        <v>0</v>
      </c>
      <c r="R291" s="77">
        <v>0</v>
      </c>
      <c r="S291" s="16">
        <v>2000</v>
      </c>
    </row>
    <row r="292" spans="5:19" customFormat="1" x14ac:dyDescent="0.2">
      <c r="E292" s="15" t="s">
        <v>6</v>
      </c>
      <c r="F292" s="15" t="s">
        <v>6</v>
      </c>
      <c r="G292" s="15" t="s">
        <v>22</v>
      </c>
      <c r="H292" s="16">
        <v>32</v>
      </c>
      <c r="I292" s="16">
        <v>32</v>
      </c>
      <c r="J292" s="16">
        <v>4</v>
      </c>
      <c r="K292" s="16">
        <v>3</v>
      </c>
      <c r="L292" s="16">
        <v>18</v>
      </c>
      <c r="M292" s="16">
        <v>7</v>
      </c>
      <c r="N292" s="16">
        <v>3</v>
      </c>
      <c r="O292" s="16">
        <v>4</v>
      </c>
      <c r="P292" s="16">
        <v>4</v>
      </c>
      <c r="Q292" s="77">
        <v>0</v>
      </c>
      <c r="R292" s="77">
        <v>0</v>
      </c>
      <c r="S292" s="16">
        <v>5000</v>
      </c>
    </row>
    <row r="293" spans="5:19" customFormat="1" x14ac:dyDescent="0.2">
      <c r="E293" s="15" t="s">
        <v>6</v>
      </c>
      <c r="F293" s="15" t="s">
        <v>6</v>
      </c>
      <c r="G293" s="15" t="s">
        <v>23</v>
      </c>
      <c r="H293" s="77">
        <v>0</v>
      </c>
      <c r="I293" s="77">
        <v>0</v>
      </c>
      <c r="J293" s="77">
        <v>0</v>
      </c>
      <c r="K293" s="77">
        <v>0</v>
      </c>
      <c r="L293" s="77">
        <v>0</v>
      </c>
      <c r="M293" s="77">
        <v>0</v>
      </c>
      <c r="N293" s="77">
        <v>0</v>
      </c>
      <c r="O293" s="77">
        <v>0</v>
      </c>
      <c r="P293" s="77">
        <v>0</v>
      </c>
      <c r="Q293" s="77">
        <v>0</v>
      </c>
      <c r="R293" s="77">
        <v>0</v>
      </c>
      <c r="S293" s="77">
        <v>0</v>
      </c>
    </row>
    <row r="294" spans="5:19" customFormat="1" x14ac:dyDescent="0.2">
      <c r="E294" s="15" t="s">
        <v>6</v>
      </c>
      <c r="F294" s="15" t="s">
        <v>6</v>
      </c>
      <c r="G294" s="15" t="s">
        <v>24</v>
      </c>
      <c r="H294" s="77">
        <v>0</v>
      </c>
      <c r="I294" s="77">
        <v>0</v>
      </c>
      <c r="J294" s="77">
        <v>0</v>
      </c>
      <c r="K294" s="77">
        <v>0</v>
      </c>
      <c r="L294" s="77">
        <v>0</v>
      </c>
      <c r="M294" s="77">
        <v>0</v>
      </c>
      <c r="N294" s="77">
        <v>0</v>
      </c>
      <c r="O294" s="77">
        <v>0</v>
      </c>
      <c r="P294" s="77">
        <v>0</v>
      </c>
      <c r="Q294" s="77">
        <v>0</v>
      </c>
      <c r="R294" s="77">
        <v>0</v>
      </c>
      <c r="S294" s="77">
        <v>0</v>
      </c>
    </row>
    <row r="295" spans="5:19" customFormat="1" x14ac:dyDescent="0.2">
      <c r="E295" s="15" t="s">
        <v>6</v>
      </c>
      <c r="F295" s="15" t="s">
        <v>6</v>
      </c>
      <c r="G295" s="15" t="s">
        <v>25</v>
      </c>
      <c r="H295" s="16">
        <v>1</v>
      </c>
      <c r="I295" s="16">
        <v>1</v>
      </c>
      <c r="J295" s="77">
        <v>0</v>
      </c>
      <c r="K295" s="77">
        <v>0</v>
      </c>
      <c r="L295" s="16">
        <v>1</v>
      </c>
      <c r="M295" s="77">
        <v>0</v>
      </c>
      <c r="N295" s="77">
        <v>0</v>
      </c>
      <c r="O295" s="77">
        <v>0</v>
      </c>
      <c r="P295" s="77">
        <v>0</v>
      </c>
      <c r="Q295" s="77">
        <v>0</v>
      </c>
      <c r="R295" s="77">
        <v>0</v>
      </c>
      <c r="S295" s="77">
        <v>0</v>
      </c>
    </row>
    <row r="296" spans="5:19" customFormat="1" x14ac:dyDescent="0.2">
      <c r="E296" s="15" t="s">
        <v>6</v>
      </c>
      <c r="F296" s="15" t="s">
        <v>109</v>
      </c>
      <c r="G296" s="15" t="s">
        <v>21</v>
      </c>
      <c r="H296" s="16">
        <v>384</v>
      </c>
      <c r="I296" s="16">
        <v>358</v>
      </c>
      <c r="J296" s="16">
        <v>55</v>
      </c>
      <c r="K296" s="16">
        <v>55</v>
      </c>
      <c r="L296" s="16">
        <v>121</v>
      </c>
      <c r="M296" s="16">
        <v>128</v>
      </c>
      <c r="N296" s="16">
        <v>54</v>
      </c>
      <c r="O296" s="16">
        <v>56</v>
      </c>
      <c r="P296" s="16">
        <v>52</v>
      </c>
      <c r="Q296" s="16">
        <v>4</v>
      </c>
      <c r="R296" s="77">
        <v>0</v>
      </c>
      <c r="S296" s="16">
        <v>124930</v>
      </c>
    </row>
    <row r="297" spans="5:19" customFormat="1" x14ac:dyDescent="0.2">
      <c r="E297" s="15" t="s">
        <v>6</v>
      </c>
      <c r="F297" s="15" t="s">
        <v>6</v>
      </c>
      <c r="G297" s="15" t="s">
        <v>39</v>
      </c>
      <c r="H297" s="16">
        <v>83</v>
      </c>
      <c r="I297" s="16">
        <v>79</v>
      </c>
      <c r="J297" s="16">
        <v>12</v>
      </c>
      <c r="K297" s="16">
        <v>12</v>
      </c>
      <c r="L297" s="16">
        <v>30</v>
      </c>
      <c r="M297" s="16">
        <v>9</v>
      </c>
      <c r="N297" s="16">
        <v>28</v>
      </c>
      <c r="O297" s="16">
        <v>13</v>
      </c>
      <c r="P297" s="16">
        <v>11</v>
      </c>
      <c r="Q297" s="16">
        <v>2</v>
      </c>
      <c r="R297" s="77">
        <v>0</v>
      </c>
      <c r="S297" s="16">
        <v>29000</v>
      </c>
    </row>
    <row r="298" spans="5:19" customFormat="1" x14ac:dyDescent="0.2">
      <c r="E298" s="15" t="s">
        <v>6</v>
      </c>
      <c r="F298" s="15" t="s">
        <v>6</v>
      </c>
      <c r="G298" s="15" t="s">
        <v>22</v>
      </c>
      <c r="H298" s="16">
        <v>284</v>
      </c>
      <c r="I298" s="16">
        <v>261</v>
      </c>
      <c r="J298" s="16">
        <v>36</v>
      </c>
      <c r="K298" s="16">
        <v>36</v>
      </c>
      <c r="L298" s="16">
        <v>83</v>
      </c>
      <c r="M298" s="16">
        <v>117</v>
      </c>
      <c r="N298" s="16">
        <v>25</v>
      </c>
      <c r="O298" s="16">
        <v>40</v>
      </c>
      <c r="P298" s="16">
        <v>38</v>
      </c>
      <c r="Q298" s="16">
        <v>2</v>
      </c>
      <c r="R298" s="77">
        <v>0</v>
      </c>
      <c r="S298" s="16">
        <v>78930</v>
      </c>
    </row>
    <row r="299" spans="5:19" customFormat="1" x14ac:dyDescent="0.2">
      <c r="E299" s="15" t="s">
        <v>6</v>
      </c>
      <c r="F299" s="15" t="s">
        <v>6</v>
      </c>
      <c r="G299" s="15" t="s">
        <v>23</v>
      </c>
      <c r="H299" s="77">
        <v>0</v>
      </c>
      <c r="I299" s="77">
        <v>0</v>
      </c>
      <c r="J299" s="77">
        <v>0</v>
      </c>
      <c r="K299" s="77">
        <v>0</v>
      </c>
      <c r="L299" s="77">
        <v>0</v>
      </c>
      <c r="M299" s="77">
        <v>0</v>
      </c>
      <c r="N299" s="77">
        <v>0</v>
      </c>
      <c r="O299" s="77">
        <v>0</v>
      </c>
      <c r="P299" s="77">
        <v>0</v>
      </c>
      <c r="Q299" s="77">
        <v>0</v>
      </c>
      <c r="R299" s="77">
        <v>0</v>
      </c>
      <c r="S299" s="77">
        <v>0</v>
      </c>
    </row>
    <row r="300" spans="5:19" customFormat="1" x14ac:dyDescent="0.2">
      <c r="E300" s="15" t="s">
        <v>6</v>
      </c>
      <c r="F300" s="15" t="s">
        <v>6</v>
      </c>
      <c r="G300" s="15" t="s">
        <v>24</v>
      </c>
      <c r="H300" s="16">
        <v>10</v>
      </c>
      <c r="I300" s="16">
        <v>10</v>
      </c>
      <c r="J300" s="16">
        <v>1</v>
      </c>
      <c r="K300" s="16">
        <v>1</v>
      </c>
      <c r="L300" s="16">
        <v>7</v>
      </c>
      <c r="M300" s="16">
        <v>1</v>
      </c>
      <c r="N300" s="16">
        <v>1</v>
      </c>
      <c r="O300" s="16">
        <v>1</v>
      </c>
      <c r="P300" s="16">
        <v>1</v>
      </c>
      <c r="Q300" s="77">
        <v>0</v>
      </c>
      <c r="R300" s="77">
        <v>0</v>
      </c>
      <c r="S300" s="16">
        <v>5000</v>
      </c>
    </row>
    <row r="301" spans="5:19" customFormat="1" x14ac:dyDescent="0.2">
      <c r="E301" s="15" t="s">
        <v>6</v>
      </c>
      <c r="F301" s="15" t="s">
        <v>6</v>
      </c>
      <c r="G301" s="15" t="s">
        <v>25</v>
      </c>
      <c r="H301" s="16">
        <v>7</v>
      </c>
      <c r="I301" s="16">
        <v>8</v>
      </c>
      <c r="J301" s="16">
        <v>6</v>
      </c>
      <c r="K301" s="16">
        <v>6</v>
      </c>
      <c r="L301" s="16">
        <v>1</v>
      </c>
      <c r="M301" s="16">
        <v>1</v>
      </c>
      <c r="N301" s="77">
        <v>0</v>
      </c>
      <c r="O301" s="16">
        <v>2</v>
      </c>
      <c r="P301" s="16">
        <v>2</v>
      </c>
      <c r="Q301" s="77">
        <v>0</v>
      </c>
      <c r="R301" s="77">
        <v>0</v>
      </c>
      <c r="S301" s="16">
        <v>12000</v>
      </c>
    </row>
    <row r="302" spans="5:19" customFormat="1" x14ac:dyDescent="0.2">
      <c r="E302" s="15" t="s">
        <v>6</v>
      </c>
      <c r="F302" s="70" t="s">
        <v>122</v>
      </c>
      <c r="G302" s="70" t="s">
        <v>21</v>
      </c>
      <c r="H302" s="71">
        <v>492</v>
      </c>
      <c r="I302" s="71">
        <v>466</v>
      </c>
      <c r="J302" s="71">
        <v>65</v>
      </c>
      <c r="K302" s="71">
        <v>63</v>
      </c>
      <c r="L302" s="71">
        <v>181</v>
      </c>
      <c r="M302" s="71">
        <v>144</v>
      </c>
      <c r="N302" s="71">
        <v>76</v>
      </c>
      <c r="O302" s="71">
        <v>63</v>
      </c>
      <c r="P302" s="71">
        <v>59</v>
      </c>
      <c r="Q302" s="71">
        <v>4</v>
      </c>
      <c r="R302" s="78">
        <v>0</v>
      </c>
      <c r="S302" s="71">
        <v>139930</v>
      </c>
    </row>
    <row r="303" spans="5:19" customFormat="1" x14ac:dyDescent="0.2">
      <c r="E303" s="15" t="s">
        <v>6</v>
      </c>
      <c r="F303" s="70" t="s">
        <v>6</v>
      </c>
      <c r="G303" s="70" t="s">
        <v>39</v>
      </c>
      <c r="H303" s="71">
        <v>134</v>
      </c>
      <c r="I303" s="71">
        <v>129</v>
      </c>
      <c r="J303" s="71">
        <v>15</v>
      </c>
      <c r="K303" s="71">
        <v>14</v>
      </c>
      <c r="L303" s="71">
        <v>55</v>
      </c>
      <c r="M303" s="71">
        <v>14</v>
      </c>
      <c r="N303" s="71">
        <v>45</v>
      </c>
      <c r="O303" s="71">
        <v>14</v>
      </c>
      <c r="P303" s="71">
        <v>12</v>
      </c>
      <c r="Q303" s="71">
        <v>2</v>
      </c>
      <c r="R303" s="78">
        <v>0</v>
      </c>
      <c r="S303" s="71">
        <v>33000</v>
      </c>
    </row>
    <row r="304" spans="5:19" customFormat="1" x14ac:dyDescent="0.2">
      <c r="E304" s="15" t="s">
        <v>6</v>
      </c>
      <c r="F304" s="70" t="s">
        <v>6</v>
      </c>
      <c r="G304" s="70" t="s">
        <v>22</v>
      </c>
      <c r="H304" s="71">
        <v>340</v>
      </c>
      <c r="I304" s="71">
        <v>318</v>
      </c>
      <c r="J304" s="71">
        <v>43</v>
      </c>
      <c r="K304" s="71">
        <v>42</v>
      </c>
      <c r="L304" s="71">
        <v>117</v>
      </c>
      <c r="M304" s="71">
        <v>128</v>
      </c>
      <c r="N304" s="71">
        <v>30</v>
      </c>
      <c r="O304" s="71">
        <v>46</v>
      </c>
      <c r="P304" s="71">
        <v>44</v>
      </c>
      <c r="Q304" s="71">
        <v>2</v>
      </c>
      <c r="R304" s="78">
        <v>0</v>
      </c>
      <c r="S304" s="71">
        <v>89930</v>
      </c>
    </row>
    <row r="305" spans="5:19" customFormat="1" x14ac:dyDescent="0.2">
      <c r="E305" s="15" t="s">
        <v>6</v>
      </c>
      <c r="F305" s="70" t="s">
        <v>6</v>
      </c>
      <c r="G305" s="70" t="s">
        <v>23</v>
      </c>
      <c r="H305" s="78">
        <v>0</v>
      </c>
      <c r="I305" s="78">
        <v>0</v>
      </c>
      <c r="J305" s="78">
        <v>0</v>
      </c>
      <c r="K305" s="78">
        <v>0</v>
      </c>
      <c r="L305" s="78">
        <v>0</v>
      </c>
      <c r="M305" s="78">
        <v>0</v>
      </c>
      <c r="N305" s="78">
        <v>0</v>
      </c>
      <c r="O305" s="78">
        <v>0</v>
      </c>
      <c r="P305" s="78">
        <v>0</v>
      </c>
      <c r="Q305" s="78">
        <v>0</v>
      </c>
      <c r="R305" s="78">
        <v>0</v>
      </c>
      <c r="S305" s="78">
        <v>0</v>
      </c>
    </row>
    <row r="306" spans="5:19" customFormat="1" x14ac:dyDescent="0.2">
      <c r="E306" s="15" t="s">
        <v>6</v>
      </c>
      <c r="F306" s="70" t="s">
        <v>6</v>
      </c>
      <c r="G306" s="70" t="s">
        <v>24</v>
      </c>
      <c r="H306" s="71">
        <v>10</v>
      </c>
      <c r="I306" s="71">
        <v>10</v>
      </c>
      <c r="J306" s="71">
        <v>1</v>
      </c>
      <c r="K306" s="71">
        <v>1</v>
      </c>
      <c r="L306" s="71">
        <v>7</v>
      </c>
      <c r="M306" s="71">
        <v>1</v>
      </c>
      <c r="N306" s="71">
        <v>1</v>
      </c>
      <c r="O306" s="71">
        <v>1</v>
      </c>
      <c r="P306" s="71">
        <v>1</v>
      </c>
      <c r="Q306" s="78">
        <v>0</v>
      </c>
      <c r="R306" s="78">
        <v>0</v>
      </c>
      <c r="S306" s="71">
        <v>5000</v>
      </c>
    </row>
    <row r="307" spans="5:19" customFormat="1" x14ac:dyDescent="0.2">
      <c r="E307" s="15" t="s">
        <v>6</v>
      </c>
      <c r="F307" s="70" t="s">
        <v>6</v>
      </c>
      <c r="G307" s="70" t="s">
        <v>25</v>
      </c>
      <c r="H307" s="71">
        <v>8</v>
      </c>
      <c r="I307" s="71">
        <v>9</v>
      </c>
      <c r="J307" s="71">
        <v>6</v>
      </c>
      <c r="K307" s="71">
        <v>6</v>
      </c>
      <c r="L307" s="71">
        <v>2</v>
      </c>
      <c r="M307" s="71">
        <v>1</v>
      </c>
      <c r="N307" s="78">
        <v>0</v>
      </c>
      <c r="O307" s="71">
        <v>2</v>
      </c>
      <c r="P307" s="71">
        <v>2</v>
      </c>
      <c r="Q307" s="78">
        <v>0</v>
      </c>
      <c r="R307" s="78">
        <v>0</v>
      </c>
      <c r="S307" s="71">
        <v>12000</v>
      </c>
    </row>
    <row r="308" spans="5:19" customFormat="1" x14ac:dyDescent="0.2">
      <c r="E308" s="15" t="s">
        <v>131</v>
      </c>
      <c r="F308" s="15" t="s">
        <v>71</v>
      </c>
      <c r="G308" s="15" t="s">
        <v>21</v>
      </c>
      <c r="H308" s="16">
        <v>672</v>
      </c>
      <c r="I308" s="16">
        <v>669</v>
      </c>
      <c r="J308" s="16">
        <v>173</v>
      </c>
      <c r="K308" s="16">
        <v>172</v>
      </c>
      <c r="L308" s="16">
        <v>239</v>
      </c>
      <c r="M308" s="16">
        <v>150</v>
      </c>
      <c r="N308" s="16">
        <v>107</v>
      </c>
      <c r="O308" s="16">
        <v>94</v>
      </c>
      <c r="P308" s="16">
        <v>90</v>
      </c>
      <c r="Q308" s="16">
        <v>4</v>
      </c>
      <c r="R308" s="77">
        <v>0</v>
      </c>
      <c r="S308" s="16">
        <v>419600</v>
      </c>
    </row>
    <row r="309" spans="5:19" customFormat="1" x14ac:dyDescent="0.2">
      <c r="E309" s="15" t="s">
        <v>6</v>
      </c>
      <c r="F309" s="15" t="s">
        <v>6</v>
      </c>
      <c r="G309" s="15" t="s">
        <v>39</v>
      </c>
      <c r="H309" s="16">
        <v>278</v>
      </c>
      <c r="I309" s="16">
        <v>276</v>
      </c>
      <c r="J309" s="16">
        <v>79</v>
      </c>
      <c r="K309" s="16">
        <v>79</v>
      </c>
      <c r="L309" s="16">
        <v>86</v>
      </c>
      <c r="M309" s="16">
        <v>25</v>
      </c>
      <c r="N309" s="16">
        <v>86</v>
      </c>
      <c r="O309" s="16">
        <v>24</v>
      </c>
      <c r="P309" s="16">
        <v>24</v>
      </c>
      <c r="Q309" s="77">
        <v>0</v>
      </c>
      <c r="R309" s="77">
        <v>0</v>
      </c>
      <c r="S309" s="16">
        <v>182500</v>
      </c>
    </row>
    <row r="310" spans="5:19" customFormat="1" x14ac:dyDescent="0.2">
      <c r="E310" s="15" t="s">
        <v>6</v>
      </c>
      <c r="F310" s="15" t="s">
        <v>6</v>
      </c>
      <c r="G310" s="15" t="s">
        <v>22</v>
      </c>
      <c r="H310" s="16">
        <v>288</v>
      </c>
      <c r="I310" s="16">
        <v>310</v>
      </c>
      <c r="J310" s="16">
        <v>63</v>
      </c>
      <c r="K310" s="16">
        <v>62</v>
      </c>
      <c r="L310" s="16">
        <v>109</v>
      </c>
      <c r="M310" s="16">
        <v>118</v>
      </c>
      <c r="N310" s="16">
        <v>20</v>
      </c>
      <c r="O310" s="16">
        <v>40</v>
      </c>
      <c r="P310" s="16">
        <v>37</v>
      </c>
      <c r="Q310" s="16">
        <v>3</v>
      </c>
      <c r="R310" s="77">
        <v>0</v>
      </c>
      <c r="S310" s="16">
        <v>165000</v>
      </c>
    </row>
    <row r="311" spans="5:19" customFormat="1" x14ac:dyDescent="0.2">
      <c r="E311" s="15" t="s">
        <v>6</v>
      </c>
      <c r="F311" s="15" t="s">
        <v>6</v>
      </c>
      <c r="G311" s="15" t="s">
        <v>23</v>
      </c>
      <c r="H311" s="16">
        <v>1</v>
      </c>
      <c r="I311" s="16">
        <v>1</v>
      </c>
      <c r="J311" s="77">
        <v>0</v>
      </c>
      <c r="K311" s="77">
        <v>0</v>
      </c>
      <c r="L311" s="16">
        <v>1</v>
      </c>
      <c r="M311" s="77">
        <v>0</v>
      </c>
      <c r="N311" s="77">
        <v>0</v>
      </c>
      <c r="O311" s="77">
        <v>0</v>
      </c>
      <c r="P311" s="77">
        <v>0</v>
      </c>
      <c r="Q311" s="77">
        <v>0</v>
      </c>
      <c r="R311" s="77">
        <v>0</v>
      </c>
      <c r="S311" s="77">
        <v>0</v>
      </c>
    </row>
    <row r="312" spans="5:19" customFormat="1" x14ac:dyDescent="0.2">
      <c r="E312" s="15" t="s">
        <v>6</v>
      </c>
      <c r="F312" s="15" t="s">
        <v>6</v>
      </c>
      <c r="G312" s="15" t="s">
        <v>24</v>
      </c>
      <c r="H312" s="16">
        <v>22</v>
      </c>
      <c r="I312" s="16">
        <v>21</v>
      </c>
      <c r="J312" s="16">
        <v>2</v>
      </c>
      <c r="K312" s="16">
        <v>2</v>
      </c>
      <c r="L312" s="16">
        <v>19</v>
      </c>
      <c r="M312" s="77">
        <v>0</v>
      </c>
      <c r="N312" s="77">
        <v>0</v>
      </c>
      <c r="O312" s="16">
        <v>2</v>
      </c>
      <c r="P312" s="16">
        <v>2</v>
      </c>
      <c r="Q312" s="77">
        <v>0</v>
      </c>
      <c r="R312" s="77">
        <v>0</v>
      </c>
      <c r="S312" s="16">
        <v>4000</v>
      </c>
    </row>
    <row r="313" spans="5:19" customFormat="1" x14ac:dyDescent="0.2">
      <c r="E313" s="15" t="s">
        <v>6</v>
      </c>
      <c r="F313" s="15" t="s">
        <v>6</v>
      </c>
      <c r="G313" s="15" t="s">
        <v>25</v>
      </c>
      <c r="H313" s="16">
        <v>83</v>
      </c>
      <c r="I313" s="16">
        <v>61</v>
      </c>
      <c r="J313" s="16">
        <v>29</v>
      </c>
      <c r="K313" s="16">
        <v>29</v>
      </c>
      <c r="L313" s="16">
        <v>24</v>
      </c>
      <c r="M313" s="16">
        <v>7</v>
      </c>
      <c r="N313" s="16">
        <v>1</v>
      </c>
      <c r="O313" s="16">
        <v>28</v>
      </c>
      <c r="P313" s="16">
        <v>27</v>
      </c>
      <c r="Q313" s="16">
        <v>1</v>
      </c>
      <c r="R313" s="77">
        <v>0</v>
      </c>
      <c r="S313" s="16">
        <v>68100</v>
      </c>
    </row>
    <row r="314" spans="5:19" customFormat="1" x14ac:dyDescent="0.2">
      <c r="E314" s="15" t="s">
        <v>6</v>
      </c>
      <c r="F314" s="15" t="s">
        <v>116</v>
      </c>
      <c r="G314" s="15" t="s">
        <v>21</v>
      </c>
      <c r="H314" s="16">
        <v>509</v>
      </c>
      <c r="I314" s="16">
        <v>529</v>
      </c>
      <c r="J314" s="16">
        <v>130</v>
      </c>
      <c r="K314" s="16">
        <v>128</v>
      </c>
      <c r="L314" s="16">
        <v>171</v>
      </c>
      <c r="M314" s="16">
        <v>182</v>
      </c>
      <c r="N314" s="16">
        <v>46</v>
      </c>
      <c r="O314" s="16">
        <v>47</v>
      </c>
      <c r="P314" s="16">
        <v>42</v>
      </c>
      <c r="Q314" s="16">
        <v>2</v>
      </c>
      <c r="R314" s="16">
        <v>3</v>
      </c>
      <c r="S314" s="16">
        <v>316000</v>
      </c>
    </row>
    <row r="315" spans="5:19" customFormat="1" x14ac:dyDescent="0.2">
      <c r="E315" s="15" t="s">
        <v>6</v>
      </c>
      <c r="F315" s="15" t="s">
        <v>6</v>
      </c>
      <c r="G315" s="15" t="s">
        <v>39</v>
      </c>
      <c r="H315" s="16">
        <v>91</v>
      </c>
      <c r="I315" s="16">
        <v>108</v>
      </c>
      <c r="J315" s="16">
        <v>19</v>
      </c>
      <c r="K315" s="16">
        <v>19</v>
      </c>
      <c r="L315" s="16">
        <v>55</v>
      </c>
      <c r="M315" s="16">
        <v>4</v>
      </c>
      <c r="N315" s="16">
        <v>30</v>
      </c>
      <c r="O315" s="16">
        <v>8</v>
      </c>
      <c r="P315" s="16">
        <v>8</v>
      </c>
      <c r="Q315" s="77">
        <v>0</v>
      </c>
      <c r="R315" s="77">
        <v>0</v>
      </c>
      <c r="S315" s="16">
        <v>43000</v>
      </c>
    </row>
    <row r="316" spans="5:19" customFormat="1" x14ac:dyDescent="0.2">
      <c r="E316" s="15" t="s">
        <v>6</v>
      </c>
      <c r="F316" s="15" t="s">
        <v>6</v>
      </c>
      <c r="G316" s="15" t="s">
        <v>22</v>
      </c>
      <c r="H316" s="16">
        <v>409</v>
      </c>
      <c r="I316" s="16">
        <v>412</v>
      </c>
      <c r="J316" s="16">
        <v>110</v>
      </c>
      <c r="K316" s="16">
        <v>108</v>
      </c>
      <c r="L316" s="16">
        <v>108</v>
      </c>
      <c r="M316" s="16">
        <v>178</v>
      </c>
      <c r="N316" s="16">
        <v>16</v>
      </c>
      <c r="O316" s="16">
        <v>39</v>
      </c>
      <c r="P316" s="16">
        <v>34</v>
      </c>
      <c r="Q316" s="16">
        <v>2</v>
      </c>
      <c r="R316" s="16">
        <v>3</v>
      </c>
      <c r="S316" s="16">
        <v>270000</v>
      </c>
    </row>
    <row r="317" spans="5:19" customFormat="1" x14ac:dyDescent="0.2">
      <c r="E317" s="15" t="s">
        <v>6</v>
      </c>
      <c r="F317" s="15" t="s">
        <v>6</v>
      </c>
      <c r="G317" s="15" t="s">
        <v>23</v>
      </c>
      <c r="H317" s="16">
        <v>2</v>
      </c>
      <c r="I317" s="16">
        <v>2</v>
      </c>
      <c r="J317" s="77">
        <v>0</v>
      </c>
      <c r="K317" s="77">
        <v>0</v>
      </c>
      <c r="L317" s="16">
        <v>2</v>
      </c>
      <c r="M317" s="77">
        <v>0</v>
      </c>
      <c r="N317" s="77">
        <v>0</v>
      </c>
      <c r="O317" s="77">
        <v>0</v>
      </c>
      <c r="P317" s="77">
        <v>0</v>
      </c>
      <c r="Q317" s="77">
        <v>0</v>
      </c>
      <c r="R317" s="77">
        <v>0</v>
      </c>
      <c r="S317" s="77">
        <v>0</v>
      </c>
    </row>
    <row r="318" spans="5:19" customFormat="1" x14ac:dyDescent="0.2">
      <c r="E318" s="15" t="s">
        <v>6</v>
      </c>
      <c r="F318" s="15" t="s">
        <v>6</v>
      </c>
      <c r="G318" s="15" t="s">
        <v>24</v>
      </c>
      <c r="H318" s="16">
        <v>7</v>
      </c>
      <c r="I318" s="16">
        <v>7</v>
      </c>
      <c r="J318" s="16">
        <v>1</v>
      </c>
      <c r="K318" s="16">
        <v>1</v>
      </c>
      <c r="L318" s="16">
        <v>6</v>
      </c>
      <c r="M318" s="77">
        <v>0</v>
      </c>
      <c r="N318" s="77">
        <v>0</v>
      </c>
      <c r="O318" s="77">
        <v>0</v>
      </c>
      <c r="P318" s="77">
        <v>0</v>
      </c>
      <c r="Q318" s="77">
        <v>0</v>
      </c>
      <c r="R318" s="77">
        <v>0</v>
      </c>
      <c r="S318" s="16">
        <v>3000</v>
      </c>
    </row>
    <row r="319" spans="5:19" customFormat="1" x14ac:dyDescent="0.2">
      <c r="E319" s="15" t="s">
        <v>6</v>
      </c>
      <c r="F319" s="15" t="s">
        <v>6</v>
      </c>
      <c r="G319" s="15" t="s">
        <v>25</v>
      </c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</row>
    <row r="320" spans="5:19" customFormat="1" x14ac:dyDescent="0.2">
      <c r="E320" s="15" t="s">
        <v>6</v>
      </c>
      <c r="F320" s="70" t="s">
        <v>122</v>
      </c>
      <c r="G320" s="70" t="s">
        <v>21</v>
      </c>
      <c r="H320" s="71">
        <v>1181</v>
      </c>
      <c r="I320" s="71">
        <v>1198</v>
      </c>
      <c r="J320" s="71">
        <v>303</v>
      </c>
      <c r="K320" s="71">
        <v>300</v>
      </c>
      <c r="L320" s="71">
        <v>410</v>
      </c>
      <c r="M320" s="71">
        <v>332</v>
      </c>
      <c r="N320" s="71">
        <v>153</v>
      </c>
      <c r="O320" s="71">
        <v>141</v>
      </c>
      <c r="P320" s="71">
        <v>132</v>
      </c>
      <c r="Q320" s="71">
        <v>6</v>
      </c>
      <c r="R320" s="71">
        <v>3</v>
      </c>
      <c r="S320" s="71">
        <v>735600</v>
      </c>
    </row>
    <row r="321" spans="5:19" customFormat="1" x14ac:dyDescent="0.2">
      <c r="E321" s="15" t="s">
        <v>6</v>
      </c>
      <c r="F321" s="70" t="s">
        <v>6</v>
      </c>
      <c r="G321" s="70" t="s">
        <v>39</v>
      </c>
      <c r="H321" s="71">
        <v>369</v>
      </c>
      <c r="I321" s="71">
        <v>384</v>
      </c>
      <c r="J321" s="71">
        <v>98</v>
      </c>
      <c r="K321" s="71">
        <v>98</v>
      </c>
      <c r="L321" s="71">
        <v>141</v>
      </c>
      <c r="M321" s="71">
        <v>29</v>
      </c>
      <c r="N321" s="71">
        <v>116</v>
      </c>
      <c r="O321" s="71">
        <v>32</v>
      </c>
      <c r="P321" s="71">
        <v>32</v>
      </c>
      <c r="Q321" s="78">
        <v>0</v>
      </c>
      <c r="R321" s="78">
        <v>0</v>
      </c>
      <c r="S321" s="71">
        <v>225500</v>
      </c>
    </row>
    <row r="322" spans="5:19" customFormat="1" x14ac:dyDescent="0.2">
      <c r="E322" s="15" t="s">
        <v>6</v>
      </c>
      <c r="F322" s="70" t="s">
        <v>6</v>
      </c>
      <c r="G322" s="70" t="s">
        <v>22</v>
      </c>
      <c r="H322" s="71">
        <v>697</v>
      </c>
      <c r="I322" s="71">
        <v>722</v>
      </c>
      <c r="J322" s="71">
        <v>173</v>
      </c>
      <c r="K322" s="71">
        <v>170</v>
      </c>
      <c r="L322" s="71">
        <v>217</v>
      </c>
      <c r="M322" s="71">
        <v>296</v>
      </c>
      <c r="N322" s="71">
        <v>36</v>
      </c>
      <c r="O322" s="71">
        <v>79</v>
      </c>
      <c r="P322" s="71">
        <v>71</v>
      </c>
      <c r="Q322" s="71">
        <v>5</v>
      </c>
      <c r="R322" s="71">
        <v>3</v>
      </c>
      <c r="S322" s="71">
        <v>435000</v>
      </c>
    </row>
    <row r="323" spans="5:19" customFormat="1" x14ac:dyDescent="0.2">
      <c r="E323" s="15" t="s">
        <v>6</v>
      </c>
      <c r="F323" s="70" t="s">
        <v>6</v>
      </c>
      <c r="G323" s="70" t="s">
        <v>23</v>
      </c>
      <c r="H323" s="71">
        <v>3</v>
      </c>
      <c r="I323" s="71">
        <v>3</v>
      </c>
      <c r="J323" s="78">
        <v>0</v>
      </c>
      <c r="K323" s="78">
        <v>0</v>
      </c>
      <c r="L323" s="71">
        <v>3</v>
      </c>
      <c r="M323" s="78">
        <v>0</v>
      </c>
      <c r="N323" s="78">
        <v>0</v>
      </c>
      <c r="O323" s="78">
        <v>0</v>
      </c>
      <c r="P323" s="78">
        <v>0</v>
      </c>
      <c r="Q323" s="78">
        <v>0</v>
      </c>
      <c r="R323" s="78">
        <v>0</v>
      </c>
      <c r="S323" s="78">
        <v>0</v>
      </c>
    </row>
    <row r="324" spans="5:19" customFormat="1" x14ac:dyDescent="0.2">
      <c r="E324" s="15" t="s">
        <v>6</v>
      </c>
      <c r="F324" s="70" t="s">
        <v>6</v>
      </c>
      <c r="G324" s="70" t="s">
        <v>24</v>
      </c>
      <c r="H324" s="71">
        <v>29</v>
      </c>
      <c r="I324" s="71">
        <v>28</v>
      </c>
      <c r="J324" s="71">
        <v>3</v>
      </c>
      <c r="K324" s="71">
        <v>3</v>
      </c>
      <c r="L324" s="71">
        <v>25</v>
      </c>
      <c r="M324" s="78">
        <v>0</v>
      </c>
      <c r="N324" s="78">
        <v>0</v>
      </c>
      <c r="O324" s="71">
        <v>2</v>
      </c>
      <c r="P324" s="71">
        <v>2</v>
      </c>
      <c r="Q324" s="78">
        <v>0</v>
      </c>
      <c r="R324" s="78">
        <v>0</v>
      </c>
      <c r="S324" s="71">
        <v>7000</v>
      </c>
    </row>
    <row r="325" spans="5:19" customFormat="1" x14ac:dyDescent="0.2">
      <c r="E325" s="15" t="s">
        <v>6</v>
      </c>
      <c r="F325" s="70" t="s">
        <v>6</v>
      </c>
      <c r="G325" s="70" t="s">
        <v>25</v>
      </c>
      <c r="H325" s="71">
        <v>83</v>
      </c>
      <c r="I325" s="71">
        <v>61</v>
      </c>
      <c r="J325" s="71">
        <v>29</v>
      </c>
      <c r="K325" s="71">
        <v>29</v>
      </c>
      <c r="L325" s="71">
        <v>24</v>
      </c>
      <c r="M325" s="71">
        <v>7</v>
      </c>
      <c r="N325" s="71">
        <v>1</v>
      </c>
      <c r="O325" s="71">
        <v>28</v>
      </c>
      <c r="P325" s="71">
        <v>27</v>
      </c>
      <c r="Q325" s="71">
        <v>1</v>
      </c>
      <c r="R325" s="78">
        <v>0</v>
      </c>
      <c r="S325" s="71">
        <v>68100</v>
      </c>
    </row>
    <row r="326" spans="5:19" customFormat="1" x14ac:dyDescent="0.2">
      <c r="E326" s="15" t="s">
        <v>132</v>
      </c>
      <c r="F326" s="15" t="s">
        <v>84</v>
      </c>
      <c r="G326" s="15" t="s">
        <v>21</v>
      </c>
      <c r="H326" s="16">
        <v>48</v>
      </c>
      <c r="I326" s="16">
        <v>49</v>
      </c>
      <c r="J326" s="16">
        <v>2</v>
      </c>
      <c r="K326" s="16">
        <v>2</v>
      </c>
      <c r="L326" s="16">
        <v>13</v>
      </c>
      <c r="M326" s="16">
        <v>7</v>
      </c>
      <c r="N326" s="16">
        <v>27</v>
      </c>
      <c r="O326" s="16">
        <v>1</v>
      </c>
      <c r="P326" s="16">
        <v>1</v>
      </c>
      <c r="Q326" s="77">
        <v>0</v>
      </c>
      <c r="R326" s="77">
        <v>0</v>
      </c>
      <c r="S326" s="16">
        <v>7000</v>
      </c>
    </row>
    <row r="327" spans="5:19" customFormat="1" x14ac:dyDescent="0.2">
      <c r="E327" s="15" t="s">
        <v>6</v>
      </c>
      <c r="F327" s="15" t="s">
        <v>6</v>
      </c>
      <c r="G327" s="15" t="s">
        <v>39</v>
      </c>
      <c r="H327" s="16">
        <v>27</v>
      </c>
      <c r="I327" s="16">
        <v>27</v>
      </c>
      <c r="J327" s="77">
        <v>0</v>
      </c>
      <c r="K327" s="77">
        <v>0</v>
      </c>
      <c r="L327" s="16">
        <v>1</v>
      </c>
      <c r="M327" s="77">
        <v>0</v>
      </c>
      <c r="N327" s="16">
        <v>26</v>
      </c>
      <c r="O327" s="77">
        <v>0</v>
      </c>
      <c r="P327" s="77">
        <v>0</v>
      </c>
      <c r="Q327" s="77">
        <v>0</v>
      </c>
      <c r="R327" s="77">
        <v>0</v>
      </c>
      <c r="S327" s="77">
        <v>0</v>
      </c>
    </row>
    <row r="328" spans="5:19" customFormat="1" x14ac:dyDescent="0.2">
      <c r="E328" s="15" t="s">
        <v>6</v>
      </c>
      <c r="F328" s="15" t="s">
        <v>6</v>
      </c>
      <c r="G328" s="15" t="s">
        <v>22</v>
      </c>
      <c r="H328" s="16">
        <v>20</v>
      </c>
      <c r="I328" s="16">
        <v>21</v>
      </c>
      <c r="J328" s="16">
        <v>2</v>
      </c>
      <c r="K328" s="16">
        <v>2</v>
      </c>
      <c r="L328" s="16">
        <v>11</v>
      </c>
      <c r="M328" s="16">
        <v>7</v>
      </c>
      <c r="N328" s="16">
        <v>1</v>
      </c>
      <c r="O328" s="16">
        <v>1</v>
      </c>
      <c r="P328" s="16">
        <v>1</v>
      </c>
      <c r="Q328" s="77">
        <v>0</v>
      </c>
      <c r="R328" s="77">
        <v>0</v>
      </c>
      <c r="S328" s="16">
        <v>7000</v>
      </c>
    </row>
    <row r="329" spans="5:19" customFormat="1" x14ac:dyDescent="0.2">
      <c r="E329" s="15" t="s">
        <v>6</v>
      </c>
      <c r="F329" s="15" t="s">
        <v>6</v>
      </c>
      <c r="G329" s="15" t="s">
        <v>23</v>
      </c>
      <c r="H329" s="77">
        <v>0</v>
      </c>
      <c r="I329" s="77">
        <v>0</v>
      </c>
      <c r="J329" s="77">
        <v>0</v>
      </c>
      <c r="K329" s="77">
        <v>0</v>
      </c>
      <c r="L329" s="77">
        <v>0</v>
      </c>
      <c r="M329" s="77">
        <v>0</v>
      </c>
      <c r="N329" s="77">
        <v>0</v>
      </c>
      <c r="O329" s="77">
        <v>0</v>
      </c>
      <c r="P329" s="77">
        <v>0</v>
      </c>
      <c r="Q329" s="77">
        <v>0</v>
      </c>
      <c r="R329" s="77">
        <v>0</v>
      </c>
      <c r="S329" s="77">
        <v>0</v>
      </c>
    </row>
    <row r="330" spans="5:19" customFormat="1" x14ac:dyDescent="0.2">
      <c r="E330" s="15" t="s">
        <v>6</v>
      </c>
      <c r="F330" s="15" t="s">
        <v>6</v>
      </c>
      <c r="G330" s="15" t="s">
        <v>24</v>
      </c>
      <c r="H330" s="16">
        <v>1</v>
      </c>
      <c r="I330" s="16">
        <v>1</v>
      </c>
      <c r="J330" s="77">
        <v>0</v>
      </c>
      <c r="K330" s="77">
        <v>0</v>
      </c>
      <c r="L330" s="16">
        <v>1</v>
      </c>
      <c r="M330" s="77">
        <v>0</v>
      </c>
      <c r="N330" s="77">
        <v>0</v>
      </c>
      <c r="O330" s="77">
        <v>0</v>
      </c>
      <c r="P330" s="77">
        <v>0</v>
      </c>
      <c r="Q330" s="77">
        <v>0</v>
      </c>
      <c r="R330" s="77">
        <v>0</v>
      </c>
      <c r="S330" s="77">
        <v>0</v>
      </c>
    </row>
    <row r="331" spans="5:19" customFormat="1" x14ac:dyDescent="0.2">
      <c r="E331" s="15" t="s">
        <v>6</v>
      </c>
      <c r="F331" s="15" t="s">
        <v>6</v>
      </c>
      <c r="G331" s="15" t="s">
        <v>25</v>
      </c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</row>
    <row r="332" spans="5:19" customFormat="1" x14ac:dyDescent="0.2">
      <c r="E332" s="15" t="s">
        <v>6</v>
      </c>
      <c r="F332" s="15" t="s">
        <v>92</v>
      </c>
      <c r="G332" s="15" t="s">
        <v>21</v>
      </c>
      <c r="H332" s="16">
        <v>52</v>
      </c>
      <c r="I332" s="16">
        <v>40</v>
      </c>
      <c r="J332" s="16">
        <v>3</v>
      </c>
      <c r="K332" s="16">
        <v>3</v>
      </c>
      <c r="L332" s="16">
        <v>10</v>
      </c>
      <c r="M332" s="16">
        <v>15</v>
      </c>
      <c r="N332" s="16">
        <v>12</v>
      </c>
      <c r="O332" s="16">
        <v>15</v>
      </c>
      <c r="P332" s="16">
        <v>15</v>
      </c>
      <c r="Q332" s="77">
        <v>0</v>
      </c>
      <c r="R332" s="77">
        <v>0</v>
      </c>
      <c r="S332" s="16">
        <v>6000</v>
      </c>
    </row>
    <row r="333" spans="5:19" customFormat="1" x14ac:dyDescent="0.2">
      <c r="E333" s="15" t="s">
        <v>6</v>
      </c>
      <c r="F333" s="15" t="s">
        <v>6</v>
      </c>
      <c r="G333" s="15" t="s">
        <v>39</v>
      </c>
      <c r="H333" s="16">
        <v>11</v>
      </c>
      <c r="I333" s="16">
        <v>11</v>
      </c>
      <c r="J333" s="77">
        <v>0</v>
      </c>
      <c r="K333" s="77">
        <v>0</v>
      </c>
      <c r="L333" s="16">
        <v>2</v>
      </c>
      <c r="M333" s="77">
        <v>0</v>
      </c>
      <c r="N333" s="16">
        <v>9</v>
      </c>
      <c r="O333" s="77">
        <v>0</v>
      </c>
      <c r="P333" s="77">
        <v>0</v>
      </c>
      <c r="Q333" s="77">
        <v>0</v>
      </c>
      <c r="R333" s="77">
        <v>0</v>
      </c>
      <c r="S333" s="77">
        <v>0</v>
      </c>
    </row>
    <row r="334" spans="5:19" customFormat="1" x14ac:dyDescent="0.2">
      <c r="E334" s="15" t="s">
        <v>6</v>
      </c>
      <c r="F334" s="15" t="s">
        <v>6</v>
      </c>
      <c r="G334" s="15" t="s">
        <v>22</v>
      </c>
      <c r="H334" s="16">
        <v>34</v>
      </c>
      <c r="I334" s="16">
        <v>23</v>
      </c>
      <c r="J334" s="16">
        <v>3</v>
      </c>
      <c r="K334" s="16">
        <v>3</v>
      </c>
      <c r="L334" s="16">
        <v>5</v>
      </c>
      <c r="M334" s="16">
        <v>12</v>
      </c>
      <c r="N334" s="16">
        <v>3</v>
      </c>
      <c r="O334" s="16">
        <v>13</v>
      </c>
      <c r="P334" s="16">
        <v>13</v>
      </c>
      <c r="Q334" s="77">
        <v>0</v>
      </c>
      <c r="R334" s="77">
        <v>0</v>
      </c>
      <c r="S334" s="16">
        <v>6000</v>
      </c>
    </row>
    <row r="335" spans="5:19" customFormat="1" x14ac:dyDescent="0.2">
      <c r="E335" s="15" t="s">
        <v>6</v>
      </c>
      <c r="F335" s="15" t="s">
        <v>6</v>
      </c>
      <c r="G335" s="15" t="s">
        <v>23</v>
      </c>
      <c r="H335" s="77">
        <v>0</v>
      </c>
      <c r="I335" s="77">
        <v>0</v>
      </c>
      <c r="J335" s="77">
        <v>0</v>
      </c>
      <c r="K335" s="77">
        <v>0</v>
      </c>
      <c r="L335" s="77">
        <v>0</v>
      </c>
      <c r="M335" s="77">
        <v>0</v>
      </c>
      <c r="N335" s="77">
        <v>0</v>
      </c>
      <c r="O335" s="77">
        <v>0</v>
      </c>
      <c r="P335" s="77">
        <v>0</v>
      </c>
      <c r="Q335" s="77">
        <v>0</v>
      </c>
      <c r="R335" s="77">
        <v>0</v>
      </c>
      <c r="S335" s="77">
        <v>0</v>
      </c>
    </row>
    <row r="336" spans="5:19" customFormat="1" x14ac:dyDescent="0.2">
      <c r="E336" s="15" t="s">
        <v>6</v>
      </c>
      <c r="F336" s="15" t="s">
        <v>6</v>
      </c>
      <c r="G336" s="15" t="s">
        <v>24</v>
      </c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</row>
    <row r="337" spans="5:19" customFormat="1" x14ac:dyDescent="0.2">
      <c r="E337" s="15" t="s">
        <v>6</v>
      </c>
      <c r="F337" s="15" t="s">
        <v>6</v>
      </c>
      <c r="G337" s="15" t="s">
        <v>25</v>
      </c>
      <c r="H337" s="16">
        <v>7</v>
      </c>
      <c r="I337" s="16">
        <v>6</v>
      </c>
      <c r="J337" s="77">
        <v>0</v>
      </c>
      <c r="K337" s="77">
        <v>0</v>
      </c>
      <c r="L337" s="16">
        <v>3</v>
      </c>
      <c r="M337" s="16">
        <v>3</v>
      </c>
      <c r="N337" s="77">
        <v>0</v>
      </c>
      <c r="O337" s="16">
        <v>2</v>
      </c>
      <c r="P337" s="16">
        <v>2</v>
      </c>
      <c r="Q337" s="77">
        <v>0</v>
      </c>
      <c r="R337" s="77">
        <v>0</v>
      </c>
      <c r="S337" s="77">
        <v>0</v>
      </c>
    </row>
    <row r="338" spans="5:19" customFormat="1" x14ac:dyDescent="0.2">
      <c r="E338" s="15" t="s">
        <v>6</v>
      </c>
      <c r="F338" s="15" t="s">
        <v>97</v>
      </c>
      <c r="G338" s="15" t="s">
        <v>21</v>
      </c>
      <c r="H338" s="16">
        <v>92</v>
      </c>
      <c r="I338" s="16">
        <v>106</v>
      </c>
      <c r="J338" s="16">
        <v>6</v>
      </c>
      <c r="K338" s="16">
        <v>6</v>
      </c>
      <c r="L338" s="16">
        <v>37</v>
      </c>
      <c r="M338" s="16">
        <v>60</v>
      </c>
      <c r="N338" s="16">
        <v>3</v>
      </c>
      <c r="O338" s="16">
        <v>12</v>
      </c>
      <c r="P338" s="16">
        <v>12</v>
      </c>
      <c r="Q338" s="77">
        <v>0</v>
      </c>
      <c r="R338" s="77">
        <v>0</v>
      </c>
      <c r="S338" s="16">
        <v>21700</v>
      </c>
    </row>
    <row r="339" spans="5:19" customFormat="1" x14ac:dyDescent="0.2">
      <c r="E339" s="15" t="s">
        <v>6</v>
      </c>
      <c r="F339" s="15" t="s">
        <v>6</v>
      </c>
      <c r="G339" s="15" t="s">
        <v>39</v>
      </c>
      <c r="H339" s="16">
        <v>24</v>
      </c>
      <c r="I339" s="16">
        <v>21</v>
      </c>
      <c r="J339" s="16">
        <v>2</v>
      </c>
      <c r="K339" s="16">
        <v>2</v>
      </c>
      <c r="L339" s="16">
        <v>10</v>
      </c>
      <c r="M339" s="16">
        <v>7</v>
      </c>
      <c r="N339" s="16">
        <v>2</v>
      </c>
      <c r="O339" s="16">
        <v>4</v>
      </c>
      <c r="P339" s="16">
        <v>4</v>
      </c>
      <c r="Q339" s="77">
        <v>0</v>
      </c>
      <c r="R339" s="77">
        <v>0</v>
      </c>
      <c r="S339" s="16">
        <v>12000</v>
      </c>
    </row>
    <row r="340" spans="5:19" customFormat="1" x14ac:dyDescent="0.2">
      <c r="E340" s="15" t="s">
        <v>6</v>
      </c>
      <c r="F340" s="15" t="s">
        <v>6</v>
      </c>
      <c r="G340" s="15" t="s">
        <v>22</v>
      </c>
      <c r="H340" s="16">
        <v>58</v>
      </c>
      <c r="I340" s="16">
        <v>73</v>
      </c>
      <c r="J340" s="16">
        <v>2</v>
      </c>
      <c r="K340" s="16">
        <v>2</v>
      </c>
      <c r="L340" s="16">
        <v>21</v>
      </c>
      <c r="M340" s="16">
        <v>50</v>
      </c>
      <c r="N340" s="77">
        <v>0</v>
      </c>
      <c r="O340" s="16">
        <v>8</v>
      </c>
      <c r="P340" s="16">
        <v>8</v>
      </c>
      <c r="Q340" s="77">
        <v>0</v>
      </c>
      <c r="R340" s="77">
        <v>0</v>
      </c>
      <c r="S340" s="16">
        <v>5000</v>
      </c>
    </row>
    <row r="341" spans="5:19" customFormat="1" x14ac:dyDescent="0.2">
      <c r="E341" s="15" t="s">
        <v>6</v>
      </c>
      <c r="F341" s="15" t="s">
        <v>6</v>
      </c>
      <c r="G341" s="15" t="s">
        <v>23</v>
      </c>
      <c r="H341" s="16">
        <v>1</v>
      </c>
      <c r="I341" s="16">
        <v>1</v>
      </c>
      <c r="J341" s="77">
        <v>0</v>
      </c>
      <c r="K341" s="77">
        <v>0</v>
      </c>
      <c r="L341" s="16">
        <v>1</v>
      </c>
      <c r="M341" s="77">
        <v>0</v>
      </c>
      <c r="N341" s="77">
        <v>0</v>
      </c>
      <c r="O341" s="77">
        <v>0</v>
      </c>
      <c r="P341" s="77">
        <v>0</v>
      </c>
      <c r="Q341" s="77">
        <v>0</v>
      </c>
      <c r="R341" s="77">
        <v>0</v>
      </c>
      <c r="S341" s="77">
        <v>0</v>
      </c>
    </row>
    <row r="342" spans="5:19" customFormat="1" x14ac:dyDescent="0.2">
      <c r="E342" s="15" t="s">
        <v>6</v>
      </c>
      <c r="F342" s="15" t="s">
        <v>6</v>
      </c>
      <c r="G342" s="15" t="s">
        <v>24</v>
      </c>
      <c r="H342" s="16">
        <v>2</v>
      </c>
      <c r="I342" s="16">
        <v>2</v>
      </c>
      <c r="J342" s="16">
        <v>1</v>
      </c>
      <c r="K342" s="16">
        <v>1</v>
      </c>
      <c r="L342" s="77">
        <v>0</v>
      </c>
      <c r="M342" s="16">
        <v>1</v>
      </c>
      <c r="N342" s="77">
        <v>0</v>
      </c>
      <c r="O342" s="77">
        <v>0</v>
      </c>
      <c r="P342" s="77">
        <v>0</v>
      </c>
      <c r="Q342" s="77">
        <v>0</v>
      </c>
      <c r="R342" s="77">
        <v>0</v>
      </c>
      <c r="S342" s="16">
        <v>2000</v>
      </c>
    </row>
    <row r="343" spans="5:19" customFormat="1" x14ac:dyDescent="0.2">
      <c r="E343" s="15" t="s">
        <v>6</v>
      </c>
      <c r="F343" s="15" t="s">
        <v>6</v>
      </c>
      <c r="G343" s="15" t="s">
        <v>25</v>
      </c>
      <c r="H343" s="16">
        <v>7</v>
      </c>
      <c r="I343" s="16">
        <v>9</v>
      </c>
      <c r="J343" s="16">
        <v>1</v>
      </c>
      <c r="K343" s="16">
        <v>1</v>
      </c>
      <c r="L343" s="16">
        <v>5</v>
      </c>
      <c r="M343" s="16">
        <v>2</v>
      </c>
      <c r="N343" s="16">
        <v>1</v>
      </c>
      <c r="O343" s="77">
        <v>0</v>
      </c>
      <c r="P343" s="77">
        <v>0</v>
      </c>
      <c r="Q343" s="77">
        <v>0</v>
      </c>
      <c r="R343" s="77">
        <v>0</v>
      </c>
      <c r="S343" s="16">
        <v>2700</v>
      </c>
    </row>
    <row r="344" spans="5:19" customFormat="1" x14ac:dyDescent="0.2">
      <c r="E344" s="15" t="s">
        <v>6</v>
      </c>
      <c r="F344" s="15" t="s">
        <v>108</v>
      </c>
      <c r="G344" s="15" t="s">
        <v>21</v>
      </c>
      <c r="H344" s="16">
        <v>85</v>
      </c>
      <c r="I344" s="16">
        <v>81</v>
      </c>
      <c r="J344" s="16">
        <v>5</v>
      </c>
      <c r="K344" s="16">
        <v>5</v>
      </c>
      <c r="L344" s="16">
        <v>19</v>
      </c>
      <c r="M344" s="16">
        <v>37</v>
      </c>
      <c r="N344" s="16">
        <v>20</v>
      </c>
      <c r="O344" s="16">
        <v>9</v>
      </c>
      <c r="P344" s="16">
        <v>8</v>
      </c>
      <c r="Q344" s="16">
        <v>1</v>
      </c>
      <c r="R344" s="77">
        <v>0</v>
      </c>
      <c r="S344" s="16">
        <v>10000</v>
      </c>
    </row>
    <row r="345" spans="5:19" customFormat="1" x14ac:dyDescent="0.2">
      <c r="E345" s="15" t="s">
        <v>6</v>
      </c>
      <c r="F345" s="15" t="s">
        <v>6</v>
      </c>
      <c r="G345" s="15" t="s">
        <v>39</v>
      </c>
      <c r="H345" s="16">
        <v>34</v>
      </c>
      <c r="I345" s="16">
        <v>32</v>
      </c>
      <c r="J345" s="16">
        <v>2</v>
      </c>
      <c r="K345" s="16">
        <v>2</v>
      </c>
      <c r="L345" s="16">
        <v>6</v>
      </c>
      <c r="M345" s="16">
        <v>11</v>
      </c>
      <c r="N345" s="16">
        <v>13</v>
      </c>
      <c r="O345" s="16">
        <v>3</v>
      </c>
      <c r="P345" s="16">
        <v>3</v>
      </c>
      <c r="Q345" s="77">
        <v>0</v>
      </c>
      <c r="R345" s="77">
        <v>0</v>
      </c>
      <c r="S345" s="16">
        <v>4000</v>
      </c>
    </row>
    <row r="346" spans="5:19" customFormat="1" x14ac:dyDescent="0.2">
      <c r="E346" s="15" t="s">
        <v>6</v>
      </c>
      <c r="F346" s="15" t="s">
        <v>6</v>
      </c>
      <c r="G346" s="15" t="s">
        <v>22</v>
      </c>
      <c r="H346" s="16">
        <v>49</v>
      </c>
      <c r="I346" s="16">
        <v>47</v>
      </c>
      <c r="J346" s="16">
        <v>3</v>
      </c>
      <c r="K346" s="16">
        <v>3</v>
      </c>
      <c r="L346" s="16">
        <v>12</v>
      </c>
      <c r="M346" s="16">
        <v>26</v>
      </c>
      <c r="N346" s="16">
        <v>6</v>
      </c>
      <c r="O346" s="16">
        <v>6</v>
      </c>
      <c r="P346" s="16">
        <v>5</v>
      </c>
      <c r="Q346" s="16">
        <v>1</v>
      </c>
      <c r="R346" s="77">
        <v>0</v>
      </c>
      <c r="S346" s="16">
        <v>6000</v>
      </c>
    </row>
    <row r="347" spans="5:19" customFormat="1" x14ac:dyDescent="0.2">
      <c r="E347" s="15" t="s">
        <v>6</v>
      </c>
      <c r="F347" s="15" t="s">
        <v>6</v>
      </c>
      <c r="G347" s="15" t="s">
        <v>23</v>
      </c>
      <c r="H347" s="16">
        <v>1</v>
      </c>
      <c r="I347" s="16">
        <v>1</v>
      </c>
      <c r="J347" s="77">
        <v>0</v>
      </c>
      <c r="K347" s="77">
        <v>0</v>
      </c>
      <c r="L347" s="77">
        <v>0</v>
      </c>
      <c r="M347" s="77">
        <v>0</v>
      </c>
      <c r="N347" s="16">
        <v>1</v>
      </c>
      <c r="O347" s="77">
        <v>0</v>
      </c>
      <c r="P347" s="77">
        <v>0</v>
      </c>
      <c r="Q347" s="77">
        <v>0</v>
      </c>
      <c r="R347" s="77">
        <v>0</v>
      </c>
      <c r="S347" s="77">
        <v>0</v>
      </c>
    </row>
    <row r="348" spans="5:19" customFormat="1" x14ac:dyDescent="0.2">
      <c r="E348" s="15" t="s">
        <v>6</v>
      </c>
      <c r="F348" s="15" t="s">
        <v>6</v>
      </c>
      <c r="G348" s="15" t="s">
        <v>24</v>
      </c>
      <c r="H348" s="16">
        <v>1</v>
      </c>
      <c r="I348" s="16">
        <v>1</v>
      </c>
      <c r="J348" s="77">
        <v>0</v>
      </c>
      <c r="K348" s="77">
        <v>0</v>
      </c>
      <c r="L348" s="16">
        <v>1</v>
      </c>
      <c r="M348" s="77">
        <v>0</v>
      </c>
      <c r="N348" s="77">
        <v>0</v>
      </c>
      <c r="O348" s="77">
        <v>0</v>
      </c>
      <c r="P348" s="77">
        <v>0</v>
      </c>
      <c r="Q348" s="77">
        <v>0</v>
      </c>
      <c r="R348" s="77">
        <v>0</v>
      </c>
      <c r="S348" s="77">
        <v>0</v>
      </c>
    </row>
    <row r="349" spans="5:19" customFormat="1" x14ac:dyDescent="0.2">
      <c r="E349" s="15" t="s">
        <v>6</v>
      </c>
      <c r="F349" s="15" t="s">
        <v>6</v>
      </c>
      <c r="G349" s="15" t="s">
        <v>25</v>
      </c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</row>
    <row r="350" spans="5:19" customFormat="1" x14ac:dyDescent="0.2">
      <c r="E350" s="15" t="s">
        <v>6</v>
      </c>
      <c r="F350" s="15" t="s">
        <v>118</v>
      </c>
      <c r="G350" s="15" t="s">
        <v>21</v>
      </c>
      <c r="H350" s="16">
        <v>250</v>
      </c>
      <c r="I350" s="16">
        <v>232</v>
      </c>
      <c r="J350" s="16">
        <v>67</v>
      </c>
      <c r="K350" s="16">
        <v>64</v>
      </c>
      <c r="L350" s="16">
        <v>82</v>
      </c>
      <c r="M350" s="16">
        <v>42</v>
      </c>
      <c r="N350" s="16">
        <v>41</v>
      </c>
      <c r="O350" s="16">
        <v>47</v>
      </c>
      <c r="P350" s="16">
        <v>36</v>
      </c>
      <c r="Q350" s="16">
        <v>10</v>
      </c>
      <c r="R350" s="16">
        <v>1</v>
      </c>
      <c r="S350" s="16">
        <v>166500</v>
      </c>
    </row>
    <row r="351" spans="5:19" customFormat="1" x14ac:dyDescent="0.2">
      <c r="E351" s="15" t="s">
        <v>6</v>
      </c>
      <c r="F351" s="15" t="s">
        <v>6</v>
      </c>
      <c r="G351" s="15" t="s">
        <v>39</v>
      </c>
      <c r="H351" s="16">
        <v>78</v>
      </c>
      <c r="I351" s="16">
        <v>74</v>
      </c>
      <c r="J351" s="16">
        <v>15</v>
      </c>
      <c r="K351" s="16">
        <v>14</v>
      </c>
      <c r="L351" s="16">
        <v>20</v>
      </c>
      <c r="M351" s="16">
        <v>7</v>
      </c>
      <c r="N351" s="16">
        <v>32</v>
      </c>
      <c r="O351" s="16">
        <v>11</v>
      </c>
      <c r="P351" s="16">
        <v>11</v>
      </c>
      <c r="Q351" s="77">
        <v>0</v>
      </c>
      <c r="R351" s="77">
        <v>0</v>
      </c>
      <c r="S351" s="16">
        <v>38000</v>
      </c>
    </row>
    <row r="352" spans="5:19" customFormat="1" x14ac:dyDescent="0.2">
      <c r="E352" s="15" t="s">
        <v>6</v>
      </c>
      <c r="F352" s="15" t="s">
        <v>6</v>
      </c>
      <c r="G352" s="15" t="s">
        <v>22</v>
      </c>
      <c r="H352" s="16">
        <v>154</v>
      </c>
      <c r="I352" s="16">
        <v>140</v>
      </c>
      <c r="J352" s="16">
        <v>43</v>
      </c>
      <c r="K352" s="16">
        <v>41</v>
      </c>
      <c r="L352" s="16">
        <v>55</v>
      </c>
      <c r="M352" s="16">
        <v>34</v>
      </c>
      <c r="N352" s="16">
        <v>8</v>
      </c>
      <c r="O352" s="16">
        <v>33</v>
      </c>
      <c r="P352" s="16">
        <v>22</v>
      </c>
      <c r="Q352" s="16">
        <v>10</v>
      </c>
      <c r="R352" s="16">
        <v>1</v>
      </c>
      <c r="S352" s="16">
        <v>103500</v>
      </c>
    </row>
    <row r="353" spans="5:19" customFormat="1" x14ac:dyDescent="0.2">
      <c r="E353" s="15" t="s">
        <v>6</v>
      </c>
      <c r="F353" s="15" t="s">
        <v>6</v>
      </c>
      <c r="G353" s="15" t="s">
        <v>23</v>
      </c>
      <c r="H353" s="16">
        <v>1</v>
      </c>
      <c r="I353" s="16">
        <v>1</v>
      </c>
      <c r="J353" s="77">
        <v>0</v>
      </c>
      <c r="K353" s="77">
        <v>0</v>
      </c>
      <c r="L353" s="77">
        <v>0</v>
      </c>
      <c r="M353" s="16">
        <v>1</v>
      </c>
      <c r="N353" s="77">
        <v>0</v>
      </c>
      <c r="O353" s="77">
        <v>0</v>
      </c>
      <c r="P353" s="77">
        <v>0</v>
      </c>
      <c r="Q353" s="77">
        <v>0</v>
      </c>
      <c r="R353" s="77">
        <v>0</v>
      </c>
      <c r="S353" s="77">
        <v>0</v>
      </c>
    </row>
    <row r="354" spans="5:19" customFormat="1" x14ac:dyDescent="0.2">
      <c r="E354" s="15" t="s">
        <v>6</v>
      </c>
      <c r="F354" s="15" t="s">
        <v>6</v>
      </c>
      <c r="G354" s="15" t="s">
        <v>24</v>
      </c>
      <c r="H354" s="16">
        <v>4</v>
      </c>
      <c r="I354" s="16">
        <v>3</v>
      </c>
      <c r="J354" s="16">
        <v>1</v>
      </c>
      <c r="K354" s="16">
        <v>1</v>
      </c>
      <c r="L354" s="16">
        <v>2</v>
      </c>
      <c r="M354" s="77">
        <v>0</v>
      </c>
      <c r="N354" s="77">
        <v>0</v>
      </c>
      <c r="O354" s="16">
        <v>1</v>
      </c>
      <c r="P354" s="16">
        <v>1</v>
      </c>
      <c r="Q354" s="77">
        <v>0</v>
      </c>
      <c r="R354" s="77">
        <v>0</v>
      </c>
      <c r="S354" s="16">
        <v>5000</v>
      </c>
    </row>
    <row r="355" spans="5:19" customFormat="1" x14ac:dyDescent="0.2">
      <c r="E355" s="15" t="s">
        <v>6</v>
      </c>
      <c r="F355" s="15" t="s">
        <v>6</v>
      </c>
      <c r="G355" s="15" t="s">
        <v>25</v>
      </c>
      <c r="H355" s="16">
        <v>13</v>
      </c>
      <c r="I355" s="16">
        <v>14</v>
      </c>
      <c r="J355" s="16">
        <v>8</v>
      </c>
      <c r="K355" s="16">
        <v>8</v>
      </c>
      <c r="L355" s="16">
        <v>5</v>
      </c>
      <c r="M355" s="77">
        <v>0</v>
      </c>
      <c r="N355" s="16">
        <v>1</v>
      </c>
      <c r="O355" s="16">
        <v>2</v>
      </c>
      <c r="P355" s="16">
        <v>2</v>
      </c>
      <c r="Q355" s="77">
        <v>0</v>
      </c>
      <c r="R355" s="77">
        <v>0</v>
      </c>
      <c r="S355" s="16">
        <v>20000</v>
      </c>
    </row>
    <row r="356" spans="5:19" customFormat="1" x14ac:dyDescent="0.2">
      <c r="E356" s="15" t="s">
        <v>6</v>
      </c>
      <c r="F356" s="70" t="s">
        <v>122</v>
      </c>
      <c r="G356" s="70" t="s">
        <v>21</v>
      </c>
      <c r="H356" s="71">
        <v>527</v>
      </c>
      <c r="I356" s="71">
        <v>508</v>
      </c>
      <c r="J356" s="71">
        <v>83</v>
      </c>
      <c r="K356" s="71">
        <v>80</v>
      </c>
      <c r="L356" s="71">
        <v>161</v>
      </c>
      <c r="M356" s="71">
        <v>161</v>
      </c>
      <c r="N356" s="71">
        <v>103</v>
      </c>
      <c r="O356" s="71">
        <v>84</v>
      </c>
      <c r="P356" s="71">
        <v>72</v>
      </c>
      <c r="Q356" s="71">
        <v>11</v>
      </c>
      <c r="R356" s="71">
        <v>1</v>
      </c>
      <c r="S356" s="71">
        <v>211200</v>
      </c>
    </row>
    <row r="357" spans="5:19" customFormat="1" x14ac:dyDescent="0.2">
      <c r="E357" s="15" t="s">
        <v>6</v>
      </c>
      <c r="F357" s="70" t="s">
        <v>6</v>
      </c>
      <c r="G357" s="70" t="s">
        <v>39</v>
      </c>
      <c r="H357" s="71">
        <v>174</v>
      </c>
      <c r="I357" s="71">
        <v>165</v>
      </c>
      <c r="J357" s="71">
        <v>19</v>
      </c>
      <c r="K357" s="71">
        <v>18</v>
      </c>
      <c r="L357" s="71">
        <v>39</v>
      </c>
      <c r="M357" s="71">
        <v>25</v>
      </c>
      <c r="N357" s="71">
        <v>82</v>
      </c>
      <c r="O357" s="71">
        <v>18</v>
      </c>
      <c r="P357" s="71">
        <v>18</v>
      </c>
      <c r="Q357" s="78">
        <v>0</v>
      </c>
      <c r="R357" s="78">
        <v>0</v>
      </c>
      <c r="S357" s="71">
        <v>54000</v>
      </c>
    </row>
    <row r="358" spans="5:19" customFormat="1" x14ac:dyDescent="0.2">
      <c r="E358" s="15" t="s">
        <v>6</v>
      </c>
      <c r="F358" s="70" t="s">
        <v>6</v>
      </c>
      <c r="G358" s="70" t="s">
        <v>22</v>
      </c>
      <c r="H358" s="71">
        <v>315</v>
      </c>
      <c r="I358" s="71">
        <v>304</v>
      </c>
      <c r="J358" s="71">
        <v>53</v>
      </c>
      <c r="K358" s="71">
        <v>51</v>
      </c>
      <c r="L358" s="71">
        <v>104</v>
      </c>
      <c r="M358" s="71">
        <v>129</v>
      </c>
      <c r="N358" s="71">
        <v>18</v>
      </c>
      <c r="O358" s="71">
        <v>61</v>
      </c>
      <c r="P358" s="71">
        <v>49</v>
      </c>
      <c r="Q358" s="71">
        <v>11</v>
      </c>
      <c r="R358" s="71">
        <v>1</v>
      </c>
      <c r="S358" s="71">
        <v>127500</v>
      </c>
    </row>
    <row r="359" spans="5:19" customFormat="1" x14ac:dyDescent="0.2">
      <c r="E359" s="15" t="s">
        <v>6</v>
      </c>
      <c r="F359" s="70" t="s">
        <v>6</v>
      </c>
      <c r="G359" s="70" t="s">
        <v>23</v>
      </c>
      <c r="H359" s="71">
        <v>3</v>
      </c>
      <c r="I359" s="71">
        <v>3</v>
      </c>
      <c r="J359" s="78">
        <v>0</v>
      </c>
      <c r="K359" s="78">
        <v>0</v>
      </c>
      <c r="L359" s="71">
        <v>1</v>
      </c>
      <c r="M359" s="71">
        <v>1</v>
      </c>
      <c r="N359" s="71">
        <v>1</v>
      </c>
      <c r="O359" s="78">
        <v>0</v>
      </c>
      <c r="P359" s="78">
        <v>0</v>
      </c>
      <c r="Q359" s="78">
        <v>0</v>
      </c>
      <c r="R359" s="78">
        <v>0</v>
      </c>
      <c r="S359" s="78">
        <v>0</v>
      </c>
    </row>
    <row r="360" spans="5:19" customFormat="1" x14ac:dyDescent="0.2">
      <c r="E360" s="15" t="s">
        <v>6</v>
      </c>
      <c r="F360" s="70" t="s">
        <v>6</v>
      </c>
      <c r="G360" s="70" t="s">
        <v>24</v>
      </c>
      <c r="H360" s="71">
        <v>8</v>
      </c>
      <c r="I360" s="71">
        <v>7</v>
      </c>
      <c r="J360" s="71">
        <v>2</v>
      </c>
      <c r="K360" s="71">
        <v>2</v>
      </c>
      <c r="L360" s="71">
        <v>4</v>
      </c>
      <c r="M360" s="71">
        <v>1</v>
      </c>
      <c r="N360" s="78">
        <v>0</v>
      </c>
      <c r="O360" s="71">
        <v>1</v>
      </c>
      <c r="P360" s="71">
        <v>1</v>
      </c>
      <c r="Q360" s="78">
        <v>0</v>
      </c>
      <c r="R360" s="78">
        <v>0</v>
      </c>
      <c r="S360" s="71">
        <v>7000</v>
      </c>
    </row>
    <row r="361" spans="5:19" customFormat="1" x14ac:dyDescent="0.2">
      <c r="E361" s="15" t="s">
        <v>6</v>
      </c>
      <c r="F361" s="70" t="s">
        <v>6</v>
      </c>
      <c r="G361" s="70" t="s">
        <v>25</v>
      </c>
      <c r="H361" s="71">
        <v>27</v>
      </c>
      <c r="I361" s="71">
        <v>29</v>
      </c>
      <c r="J361" s="71">
        <v>9</v>
      </c>
      <c r="K361" s="71">
        <v>9</v>
      </c>
      <c r="L361" s="71">
        <v>13</v>
      </c>
      <c r="M361" s="71">
        <v>5</v>
      </c>
      <c r="N361" s="71">
        <v>2</v>
      </c>
      <c r="O361" s="71">
        <v>4</v>
      </c>
      <c r="P361" s="71">
        <v>4</v>
      </c>
      <c r="Q361" s="78">
        <v>0</v>
      </c>
      <c r="R361" s="78">
        <v>0</v>
      </c>
      <c r="S361" s="71">
        <v>22700</v>
      </c>
    </row>
    <row r="362" spans="5:19" customFormat="1" x14ac:dyDescent="0.2">
      <c r="E362" s="70" t="s">
        <v>119</v>
      </c>
      <c r="F362" s="70" t="s">
        <v>6</v>
      </c>
      <c r="G362" s="70" t="s">
        <v>21</v>
      </c>
      <c r="H362" s="71">
        <v>9586</v>
      </c>
      <c r="I362" s="71">
        <v>9499</v>
      </c>
      <c r="J362" s="71">
        <v>1143</v>
      </c>
      <c r="K362" s="71">
        <v>1112</v>
      </c>
      <c r="L362" s="71">
        <v>2055</v>
      </c>
      <c r="M362" s="71">
        <v>4722</v>
      </c>
      <c r="N362" s="71">
        <v>1579</v>
      </c>
      <c r="O362" s="71">
        <v>978</v>
      </c>
      <c r="P362" s="71">
        <v>877</v>
      </c>
      <c r="Q362" s="71">
        <v>86</v>
      </c>
      <c r="R362" s="71">
        <v>15</v>
      </c>
      <c r="S362" s="71">
        <v>3037490</v>
      </c>
    </row>
    <row r="363" spans="5:19" customFormat="1" x14ac:dyDescent="0.2">
      <c r="E363" s="70" t="s">
        <v>6</v>
      </c>
      <c r="F363" s="70" t="s">
        <v>6</v>
      </c>
      <c r="G363" s="70" t="s">
        <v>39</v>
      </c>
      <c r="H363" s="71">
        <v>2094</v>
      </c>
      <c r="I363" s="71">
        <v>2030</v>
      </c>
      <c r="J363" s="71">
        <v>271</v>
      </c>
      <c r="K363" s="71">
        <v>261</v>
      </c>
      <c r="L363" s="71">
        <v>670</v>
      </c>
      <c r="M363" s="71">
        <v>344</v>
      </c>
      <c r="N363" s="71">
        <v>745</v>
      </c>
      <c r="O363" s="71">
        <v>231</v>
      </c>
      <c r="P363" s="71">
        <v>215</v>
      </c>
      <c r="Q363" s="71">
        <v>15</v>
      </c>
      <c r="R363" s="71">
        <v>1</v>
      </c>
      <c r="S363" s="71">
        <v>658500</v>
      </c>
    </row>
    <row r="364" spans="5:19" customFormat="1" x14ac:dyDescent="0.2">
      <c r="E364" s="70" t="s">
        <v>6</v>
      </c>
      <c r="F364" s="70" t="s">
        <v>6</v>
      </c>
      <c r="G364" s="70" t="s">
        <v>22</v>
      </c>
      <c r="H364" s="71">
        <v>7039</v>
      </c>
      <c r="I364" s="71">
        <v>7038</v>
      </c>
      <c r="J364" s="71">
        <v>740</v>
      </c>
      <c r="K364" s="71">
        <v>722</v>
      </c>
      <c r="L364" s="71">
        <v>1197</v>
      </c>
      <c r="M364" s="71">
        <v>4302</v>
      </c>
      <c r="N364" s="71">
        <v>799</v>
      </c>
      <c r="O364" s="71">
        <v>677</v>
      </c>
      <c r="P364" s="71">
        <v>593</v>
      </c>
      <c r="Q364" s="71">
        <v>70</v>
      </c>
      <c r="R364" s="71">
        <v>14</v>
      </c>
      <c r="S364" s="71">
        <v>2078190</v>
      </c>
    </row>
    <row r="365" spans="5:19" customFormat="1" x14ac:dyDescent="0.2">
      <c r="E365" s="70" t="s">
        <v>6</v>
      </c>
      <c r="F365" s="70" t="s">
        <v>6</v>
      </c>
      <c r="G365" s="70" t="s">
        <v>23</v>
      </c>
      <c r="H365" s="71">
        <v>24</v>
      </c>
      <c r="I365" s="71">
        <v>23</v>
      </c>
      <c r="J365" s="71">
        <v>1</v>
      </c>
      <c r="K365" s="71">
        <v>1</v>
      </c>
      <c r="L365" s="71">
        <v>15</v>
      </c>
      <c r="M365" s="71">
        <v>6</v>
      </c>
      <c r="N365" s="71">
        <v>1</v>
      </c>
      <c r="O365" s="71">
        <v>3</v>
      </c>
      <c r="P365" s="71">
        <v>3</v>
      </c>
      <c r="Q365" s="78">
        <v>0</v>
      </c>
      <c r="R365" s="78">
        <v>0</v>
      </c>
      <c r="S365" s="71">
        <v>2000</v>
      </c>
    </row>
    <row r="366" spans="5:19" customFormat="1" x14ac:dyDescent="0.2">
      <c r="E366" s="70" t="s">
        <v>6</v>
      </c>
      <c r="F366" s="70" t="s">
        <v>6</v>
      </c>
      <c r="G366" s="70" t="s">
        <v>24</v>
      </c>
      <c r="H366" s="71">
        <v>109</v>
      </c>
      <c r="I366" s="71">
        <v>114</v>
      </c>
      <c r="J366" s="71">
        <v>25</v>
      </c>
      <c r="K366" s="71">
        <v>24</v>
      </c>
      <c r="L366" s="71">
        <v>61</v>
      </c>
      <c r="M366" s="71">
        <v>23</v>
      </c>
      <c r="N366" s="71">
        <v>5</v>
      </c>
      <c r="O366" s="71">
        <v>10</v>
      </c>
      <c r="P366" s="71">
        <v>10</v>
      </c>
      <c r="Q366" s="78">
        <v>0</v>
      </c>
      <c r="R366" s="78">
        <v>0</v>
      </c>
      <c r="S366" s="71">
        <v>64000</v>
      </c>
    </row>
    <row r="367" spans="5:19" customFormat="1" x14ac:dyDescent="0.2">
      <c r="E367" s="70" t="s">
        <v>6</v>
      </c>
      <c r="F367" s="70" t="s">
        <v>6</v>
      </c>
      <c r="G367" s="70" t="s">
        <v>25</v>
      </c>
      <c r="H367" s="71">
        <v>320</v>
      </c>
      <c r="I367" s="71">
        <v>294</v>
      </c>
      <c r="J367" s="71">
        <v>106</v>
      </c>
      <c r="K367" s="71">
        <v>104</v>
      </c>
      <c r="L367" s="71">
        <v>112</v>
      </c>
      <c r="M367" s="71">
        <v>47</v>
      </c>
      <c r="N367" s="71">
        <v>29</v>
      </c>
      <c r="O367" s="71">
        <v>57</v>
      </c>
      <c r="P367" s="71">
        <v>56</v>
      </c>
      <c r="Q367" s="71">
        <v>1</v>
      </c>
      <c r="R367" s="78">
        <v>0</v>
      </c>
      <c r="S367" s="71">
        <v>234800</v>
      </c>
    </row>
    <row r="368" spans="5:19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18">
    <mergeCell ref="E17:E22"/>
    <mergeCell ref="F17:F22"/>
    <mergeCell ref="S17:S21"/>
    <mergeCell ref="O17:R17"/>
    <mergeCell ref="O19:O21"/>
    <mergeCell ref="P19:R19"/>
    <mergeCell ref="P20:P21"/>
    <mergeCell ref="Q20:Q21"/>
    <mergeCell ref="R20:R21"/>
    <mergeCell ref="N20:N21"/>
    <mergeCell ref="J20:K20"/>
    <mergeCell ref="G17:G21"/>
    <mergeCell ref="H17:H21"/>
    <mergeCell ref="I19:I21"/>
    <mergeCell ref="I17:N17"/>
    <mergeCell ref="J19:N19"/>
    <mergeCell ref="L20:L21"/>
    <mergeCell ref="M20:M21"/>
  </mergeCells>
  <phoneticPr fontId="1" type="noConversion"/>
  <pageMargins left="0.25" right="0.25" top="0.75" bottom="0.75" header="0.3" footer="0.3"/>
  <pageSetup paperSize="9" scale="82" orientation="landscape" r:id="rId2"/>
  <headerFooter alignWithMargins="0">
    <oddHeader>&amp;LMinisterstwo Sprawiedliwości -Wydział Statystyki&amp;R&amp;D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671" r:id="rId5" name="BExEQ6LQ41ARZCLHFZX9C5Y606UM">
              <controlPr defaultSize="0" autoFill="0" autoLine="0" autoPict="0">
                <anchor moveWithCells="1">
                  <from>
                    <xdr:col>21</xdr:col>
                    <xdr:colOff>57150</xdr:colOff>
                    <xdr:row>21</xdr:row>
                    <xdr:rowOff>66675</xdr:rowOff>
                  </from>
                  <to>
                    <xdr:col>22</xdr:col>
                    <xdr:colOff>57150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72" r:id="rId6" name="BExVYT82RQF59RO9MEPLKP95SU50">
              <controlPr defaultSize="0" autoFill="0" autoLine="0" autoPict="0">
                <anchor moveWithCells="1">
                  <from>
                    <xdr:col>21</xdr:col>
                    <xdr:colOff>57150</xdr:colOff>
                    <xdr:row>25</xdr:row>
                    <xdr:rowOff>85725</xdr:rowOff>
                  </from>
                  <to>
                    <xdr:col>22</xdr:col>
                    <xdr:colOff>57150</xdr:colOff>
                    <xdr:row>26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73" r:id="rId7" name="BExSAH108LOEZ4ZKZ4437DOO1D50">
              <controlPr defaultSize="0" autoFill="0" autoLine="0" autoPict="0">
                <anchor moveWithCells="1">
                  <from>
                    <xdr:col>21</xdr:col>
                    <xdr:colOff>57150</xdr:colOff>
                    <xdr:row>26</xdr:row>
                    <xdr:rowOff>85725</xdr:rowOff>
                  </from>
                  <to>
                    <xdr:col>22</xdr:col>
                    <xdr:colOff>57150</xdr:colOff>
                    <xdr:row>27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74" r:id="rId8" name="BEx74GAFY87602KBEUWFQX08ZORZ">
              <controlPr defaultSize="0" autoFill="0" autoLine="0" autoPict="0">
                <anchor moveWithCells="1">
                  <from>
                    <xdr:col>21</xdr:col>
                    <xdr:colOff>57150</xdr:colOff>
                    <xdr:row>27</xdr:row>
                    <xdr:rowOff>76200</xdr:rowOff>
                  </from>
                  <to>
                    <xdr:col>22</xdr:col>
                    <xdr:colOff>57150</xdr:colOff>
                    <xdr:row>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75" r:id="rId9" name="BExMK20R4NK36V0SEODPORB63I60">
              <controlPr defaultSize="0" autoFill="0" autoLine="0" autoPict="0">
                <anchor moveWithCells="1">
                  <from>
                    <xdr:col>21</xdr:col>
                    <xdr:colOff>57150</xdr:colOff>
                    <xdr:row>28</xdr:row>
                    <xdr:rowOff>76200</xdr:rowOff>
                  </from>
                  <to>
                    <xdr:col>22</xdr:col>
                    <xdr:colOff>57150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76" r:id="rId10" name="BExCUI3Y4CIAL7SIF7U6OJWM6AEM">
              <controlPr defaultSize="0" autoFill="0" autoLine="0" autoPict="0">
                <anchor moveWithCells="1">
                  <from>
                    <xdr:col>21</xdr:col>
                    <xdr:colOff>57150</xdr:colOff>
                    <xdr:row>29</xdr:row>
                    <xdr:rowOff>76200</xdr:rowOff>
                  </from>
                  <to>
                    <xdr:col>22</xdr:col>
                    <xdr:colOff>57150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77" r:id="rId11" name="BEx8ZRAOJUZKOQC5KL8079D9HU8H">
              <controlPr defaultSize="0" autoFill="0" autoLine="0" autoPict="0">
                <anchor moveWithCells="1">
                  <from>
                    <xdr:col>21</xdr:col>
                    <xdr:colOff>57150</xdr:colOff>
                    <xdr:row>30</xdr:row>
                    <xdr:rowOff>76200</xdr:rowOff>
                  </from>
                  <to>
                    <xdr:col>22</xdr:col>
                    <xdr:colOff>57150</xdr:colOff>
                    <xdr:row>31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78" r:id="rId12" name="BExZLU7TEBF55OD2UJKI7KLVL55K">
              <controlPr defaultSize="0" autoFill="0" autoLine="0" autoPict="0">
                <anchor moveWithCells="1">
                  <from>
                    <xdr:col>21</xdr:col>
                    <xdr:colOff>57150</xdr:colOff>
                    <xdr:row>31</xdr:row>
                    <xdr:rowOff>57150</xdr:rowOff>
                  </from>
                  <to>
                    <xdr:col>22</xdr:col>
                    <xdr:colOff>57150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79" r:id="rId13" name="BExOFDH8FAXU9I80O1DM4O2TZ3CF">
              <controlPr defaultSize="0" autoFill="0" autoLine="0" autoPict="0">
                <anchor moveWithCells="1">
                  <from>
                    <xdr:col>21</xdr:col>
                    <xdr:colOff>57150</xdr:colOff>
                    <xdr:row>32</xdr:row>
                    <xdr:rowOff>47625</xdr:rowOff>
                  </from>
                  <to>
                    <xdr:col>22</xdr:col>
                    <xdr:colOff>57150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0" r:id="rId14" name="BExH08J27VM3G8KL7AGGN6QBWQFX">
              <controlPr defaultSize="0" autoFill="0" autoLine="0" autoPict="0">
                <anchor moveWithCells="1">
                  <from>
                    <xdr:col>21</xdr:col>
                    <xdr:colOff>57150</xdr:colOff>
                    <xdr:row>33</xdr:row>
                    <xdr:rowOff>38100</xdr:rowOff>
                  </from>
                  <to>
                    <xdr:col>22</xdr:col>
                    <xdr:colOff>57150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1" r:id="rId15" name="BEx3Q4C3DU7GGZN4VRYC89Z1ZNTZ">
              <controlPr defaultSize="0" autoFill="0" autoLine="0" autoPict="0">
                <anchor moveWithCells="1">
                  <from>
                    <xdr:col>21</xdr:col>
                    <xdr:colOff>57150</xdr:colOff>
                    <xdr:row>34</xdr:row>
                    <xdr:rowOff>38100</xdr:rowOff>
                  </from>
                  <to>
                    <xdr:col>22</xdr:col>
                    <xdr:colOff>57150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2" r:id="rId16" name="BEx7FH8QWV9VVN58839XTZCJI5NH">
              <controlPr defaultSize="0" autoFill="0" autoLine="0" autoPict="0">
                <anchor moveWithCells="1">
                  <from>
                    <xdr:col>21</xdr:col>
                    <xdr:colOff>57150</xdr:colOff>
                    <xdr:row>35</xdr:row>
                    <xdr:rowOff>28575</xdr:rowOff>
                  </from>
                  <to>
                    <xdr:col>22</xdr:col>
                    <xdr:colOff>57150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3" r:id="rId17" name="BExS2CIT89OY11NNFPEKEW3IFTDE">
              <controlPr defaultSize="0" autoFill="0" autoLine="0" autoPict="0">
                <anchor moveWithCells="1">
                  <from>
                    <xdr:col>21</xdr:col>
                    <xdr:colOff>57150</xdr:colOff>
                    <xdr:row>36</xdr:row>
                    <xdr:rowOff>19050</xdr:rowOff>
                  </from>
                  <to>
                    <xdr:col>22</xdr:col>
                    <xdr:colOff>57150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4" r:id="rId18" name="BExQ34CU7ATTXTBE91UY43W60RCX">
              <controlPr defaultSize="0" autoFill="0" autoLine="0" autoPict="0">
                <anchor moveWithCells="1">
                  <from>
                    <xdr:col>21</xdr:col>
                    <xdr:colOff>57150</xdr:colOff>
                    <xdr:row>37</xdr:row>
                    <xdr:rowOff>19050</xdr:rowOff>
                  </from>
                  <to>
                    <xdr:col>22</xdr:col>
                    <xdr:colOff>57150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5" r:id="rId19" name="BExSENXDID5FYK6KUL8Y6F6IG0KF">
              <controlPr defaultSize="0" autoFill="0" autoLine="0" autoPict="0">
                <anchor moveWithCells="1">
                  <from>
                    <xdr:col>21</xdr:col>
                    <xdr:colOff>57150</xdr:colOff>
                    <xdr:row>38</xdr:row>
                    <xdr:rowOff>9525</xdr:rowOff>
                  </from>
                  <to>
                    <xdr:col>22</xdr:col>
                    <xdr:colOff>57150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6" r:id="rId20" name="BEx3F8XFJXFLU5YEC6YKQFYS31ZX">
              <controlPr defaultSize="0" autoFill="0" autoLine="0" autoPict="0">
                <anchor moveWithCells="1">
                  <from>
                    <xdr:col>21</xdr:col>
                    <xdr:colOff>57150</xdr:colOff>
                    <xdr:row>39</xdr:row>
                    <xdr:rowOff>0</xdr:rowOff>
                  </from>
                  <to>
                    <xdr:col>22</xdr:col>
                    <xdr:colOff>57150</xdr:colOff>
                    <xdr:row>39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7" r:id="rId21" name="BExOKFZU3TM5YEB700AUKD0455QW">
              <controlPr defaultSize="0" autoFill="0" autoLine="0" autoPict="0">
                <anchor moveWithCells="1">
                  <from>
                    <xdr:col>21</xdr:col>
                    <xdr:colOff>57150</xdr:colOff>
                    <xdr:row>39</xdr:row>
                    <xdr:rowOff>142875</xdr:rowOff>
                  </from>
                  <to>
                    <xdr:col>22</xdr:col>
                    <xdr:colOff>57150</xdr:colOff>
                    <xdr:row>40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8" r:id="rId22" name="BExRZQKCKVR2SRW1BLPXUSUJKHIM">
              <controlPr defaultSize="0" autoFill="0" autoLine="0" autoPict="0">
                <anchor moveWithCells="1">
                  <from>
                    <xdr:col>21</xdr:col>
                    <xdr:colOff>57150</xdr:colOff>
                    <xdr:row>40</xdr:row>
                    <xdr:rowOff>133350</xdr:rowOff>
                  </from>
                  <to>
                    <xdr:col>22</xdr:col>
                    <xdr:colOff>57150</xdr:colOff>
                    <xdr:row>41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89" r:id="rId23" name="BExIWS6SYIZ2RLIALOJ21YWZ2YX9">
              <controlPr defaultSize="0" autoFill="0" autoLine="0" autoPict="0">
                <anchor moveWithCells="1">
                  <from>
                    <xdr:col>21</xdr:col>
                    <xdr:colOff>57150</xdr:colOff>
                    <xdr:row>41</xdr:row>
                    <xdr:rowOff>133350</xdr:rowOff>
                  </from>
                  <to>
                    <xdr:col>22</xdr:col>
                    <xdr:colOff>57150</xdr:colOff>
                    <xdr:row>42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0" r:id="rId24" name="BExH02ZEW3U4NZDKOIJYYSLI5L9Q">
              <controlPr defaultSize="0" autoFill="0" autoLine="0" autoPict="0">
                <anchor moveWithCells="1">
                  <from>
                    <xdr:col>21</xdr:col>
                    <xdr:colOff>57150</xdr:colOff>
                    <xdr:row>42</xdr:row>
                    <xdr:rowOff>123825</xdr:rowOff>
                  </from>
                  <to>
                    <xdr:col>22</xdr:col>
                    <xdr:colOff>57150</xdr:colOff>
                    <xdr:row>43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1" r:id="rId25" name="BEx3EH203O3EA01CA7F9GUIGX1YW">
              <controlPr defaultSize="0" autoFill="0" autoLine="0" autoPict="0">
                <anchor moveWithCells="1">
                  <from>
                    <xdr:col>21</xdr:col>
                    <xdr:colOff>57150</xdr:colOff>
                    <xdr:row>43</xdr:row>
                    <xdr:rowOff>114300</xdr:rowOff>
                  </from>
                  <to>
                    <xdr:col>22</xdr:col>
                    <xdr:colOff>57150</xdr:colOff>
                    <xdr:row>44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2" r:id="rId26" name="BExH4W7NL18UF6RT4L8RTNCCXTMR">
              <controlPr defaultSize="0" autoFill="0" autoLine="0" autoPict="0">
                <anchor moveWithCells="1">
                  <from>
                    <xdr:col>21</xdr:col>
                    <xdr:colOff>57150</xdr:colOff>
                    <xdr:row>44</xdr:row>
                    <xdr:rowOff>114300</xdr:rowOff>
                  </from>
                  <to>
                    <xdr:col>22</xdr:col>
                    <xdr:colOff>57150</xdr:colOff>
                    <xdr:row>45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3" r:id="rId27" name="BExKSPTLJJDMZEUAJ9LQGVG89J22">
              <controlPr defaultSize="0" autoFill="0" autoLine="0" autoPict="0">
                <anchor moveWithCells="1">
                  <from>
                    <xdr:col>21</xdr:col>
                    <xdr:colOff>57150</xdr:colOff>
                    <xdr:row>45</xdr:row>
                    <xdr:rowOff>104775</xdr:rowOff>
                  </from>
                  <to>
                    <xdr:col>22</xdr:col>
                    <xdr:colOff>57150</xdr:colOff>
                    <xdr:row>46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4" r:id="rId28" name="BExQG6FT1VS266K9ZPJC0Y1V595S">
              <controlPr defaultSize="0" autoFill="0" autoLine="0" autoPict="0">
                <anchor moveWithCells="1">
                  <from>
                    <xdr:col>21</xdr:col>
                    <xdr:colOff>57150</xdr:colOff>
                    <xdr:row>46</xdr:row>
                    <xdr:rowOff>95250</xdr:rowOff>
                  </from>
                  <to>
                    <xdr:col>22</xdr:col>
                    <xdr:colOff>57150</xdr:colOff>
                    <xdr:row>47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5" r:id="rId29" name="BEx3PSNAC4X7V0QA18IF73KAL0LH">
              <controlPr defaultSize="0" autoFill="0" autoLine="0" autoPict="0">
                <anchor moveWithCells="1">
                  <from>
                    <xdr:col>21</xdr:col>
                    <xdr:colOff>57150</xdr:colOff>
                    <xdr:row>47</xdr:row>
                    <xdr:rowOff>85725</xdr:rowOff>
                  </from>
                  <to>
                    <xdr:col>22</xdr:col>
                    <xdr:colOff>57150</xdr:colOff>
                    <xdr:row>48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6" r:id="rId30" name="BExU3S3VVLNUR8NHCKZIXJ06M6L9">
              <controlPr defaultSize="0" autoFill="0" autoLine="0" autoPict="0">
                <anchor moveWithCells="1">
                  <from>
                    <xdr:col>21</xdr:col>
                    <xdr:colOff>57150</xdr:colOff>
                    <xdr:row>48</xdr:row>
                    <xdr:rowOff>85725</xdr:rowOff>
                  </from>
                  <to>
                    <xdr:col>22</xdr:col>
                    <xdr:colOff>57150</xdr:colOff>
                    <xdr:row>49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7" r:id="rId31" name="BExF6ULLMCN3GYPUQE0JK5ML65TV">
              <controlPr defaultSize="0" autoFill="0" autoLine="0" autoPict="0">
                <anchor moveWithCells="1">
                  <from>
                    <xdr:col>21</xdr:col>
                    <xdr:colOff>57150</xdr:colOff>
                    <xdr:row>49</xdr:row>
                    <xdr:rowOff>76200</xdr:rowOff>
                  </from>
                  <to>
                    <xdr:col>22</xdr:col>
                    <xdr:colOff>57150</xdr:colOff>
                    <xdr:row>50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8" r:id="rId32" name="BEx93FRJ60SW78KYIJ9ZQKZFG08D">
              <controlPr defaultSize="0" autoFill="0" autoLine="0" autoPict="0">
                <anchor moveWithCells="1">
                  <from>
                    <xdr:col>21</xdr:col>
                    <xdr:colOff>57150</xdr:colOff>
                    <xdr:row>50</xdr:row>
                    <xdr:rowOff>66675</xdr:rowOff>
                  </from>
                  <to>
                    <xdr:col>22</xdr:col>
                    <xdr:colOff>57150</xdr:colOff>
                    <xdr:row>51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99" r:id="rId33" name="BEx77LFG8P6OO7S22OPYLBSDJLJW">
              <controlPr defaultSize="0" autoFill="0" autoLine="0" autoPict="0">
                <anchor moveWithCells="1">
                  <from>
                    <xdr:col>21</xdr:col>
                    <xdr:colOff>57150</xdr:colOff>
                    <xdr:row>51</xdr:row>
                    <xdr:rowOff>66675</xdr:rowOff>
                  </from>
                  <to>
                    <xdr:col>22</xdr:col>
                    <xdr:colOff>57150</xdr:colOff>
                    <xdr:row>52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0" r:id="rId34" name="BExMDTEB9AM4F78KSO6E68B5GLB2">
              <controlPr defaultSize="0" autoFill="0" autoLine="0" autoPict="0">
                <anchor moveWithCells="1">
                  <from>
                    <xdr:col>21</xdr:col>
                    <xdr:colOff>57150</xdr:colOff>
                    <xdr:row>52</xdr:row>
                    <xdr:rowOff>57150</xdr:rowOff>
                  </from>
                  <to>
                    <xdr:col>22</xdr:col>
                    <xdr:colOff>57150</xdr:colOff>
                    <xdr:row>53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1" r:id="rId35" name="BExVXG81EMEK7K38NJ08M75NHEXA">
              <controlPr defaultSize="0" autoFill="0" autoLine="0" autoPict="0">
                <anchor moveWithCells="1">
                  <from>
                    <xdr:col>21</xdr:col>
                    <xdr:colOff>57150</xdr:colOff>
                    <xdr:row>53</xdr:row>
                    <xdr:rowOff>47625</xdr:rowOff>
                  </from>
                  <to>
                    <xdr:col>22</xdr:col>
                    <xdr:colOff>57150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2" r:id="rId36" name="BExETDJA9LUSBBKWTRZJ6SM2D7BN">
              <controlPr defaultSize="0" autoFill="0" autoLine="0" autoPict="0">
                <anchor moveWithCells="1">
                  <from>
                    <xdr:col>21</xdr:col>
                    <xdr:colOff>57150</xdr:colOff>
                    <xdr:row>54</xdr:row>
                    <xdr:rowOff>38100</xdr:rowOff>
                  </from>
                  <to>
                    <xdr:col>22</xdr:col>
                    <xdr:colOff>57150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3" r:id="rId37" name="BExVRLJ85ZQ98YWOHLNKWX5NMUWB">
              <controlPr defaultSize="0" autoFill="0" autoLine="0" autoPict="0">
                <anchor moveWithCells="1">
                  <from>
                    <xdr:col>21</xdr:col>
                    <xdr:colOff>57150</xdr:colOff>
                    <xdr:row>55</xdr:row>
                    <xdr:rowOff>38100</xdr:rowOff>
                  </from>
                  <to>
                    <xdr:col>22</xdr:col>
                    <xdr:colOff>57150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4" r:id="rId38" name="BEx1TTYNIE7UDKTT0CU82SHZTACF">
              <controlPr defaultSize="0" autoFill="0" autoLine="0" autoPict="0">
                <anchor moveWithCells="1">
                  <from>
                    <xdr:col>21</xdr:col>
                    <xdr:colOff>57150</xdr:colOff>
                    <xdr:row>56</xdr:row>
                    <xdr:rowOff>28575</xdr:rowOff>
                  </from>
                  <to>
                    <xdr:col>22</xdr:col>
                    <xdr:colOff>57150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5" r:id="rId39" name="BExH3V1QPR5CPI7I44P3O2B086WJ">
              <controlPr defaultSize="0" autoFill="0" autoLine="0" autoPict="0">
                <anchor moveWithCells="1">
                  <from>
                    <xdr:col>21</xdr:col>
                    <xdr:colOff>57150</xdr:colOff>
                    <xdr:row>57</xdr:row>
                    <xdr:rowOff>19050</xdr:rowOff>
                  </from>
                  <to>
                    <xdr:col>22</xdr:col>
                    <xdr:colOff>57150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6" r:id="rId40" name="BExKLG1D8BTQBBBE5ICXYN61RINR">
              <controlPr defaultSize="0" autoFill="0" autoLine="0" autoPict="0">
                <anchor moveWithCells="1">
                  <from>
                    <xdr:col>21</xdr:col>
                    <xdr:colOff>57150</xdr:colOff>
                    <xdr:row>58</xdr:row>
                    <xdr:rowOff>19050</xdr:rowOff>
                  </from>
                  <to>
                    <xdr:col>22</xdr:col>
                    <xdr:colOff>57150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7" r:id="rId41" name="BExONGHI6RMG00R2YFXX6I1BGLOP">
              <controlPr defaultSize="0" autoFill="0" autoLine="0" autoPict="0">
                <anchor moveWithCells="1">
                  <from>
                    <xdr:col>21</xdr:col>
                    <xdr:colOff>57150</xdr:colOff>
                    <xdr:row>59</xdr:row>
                    <xdr:rowOff>9525</xdr:rowOff>
                  </from>
                  <to>
                    <xdr:col>22</xdr:col>
                    <xdr:colOff>57150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8" r:id="rId42" name="BExZQDPBXPOO1Q6A2H5TM7XQYIGZ">
              <controlPr defaultSize="0" autoFill="0" autoLine="0" autoPict="0">
                <anchor moveWithCells="1">
                  <from>
                    <xdr:col>21</xdr:col>
                    <xdr:colOff>57150</xdr:colOff>
                    <xdr:row>60</xdr:row>
                    <xdr:rowOff>0</xdr:rowOff>
                  </from>
                  <to>
                    <xdr:col>22</xdr:col>
                    <xdr:colOff>57150</xdr:colOff>
                    <xdr:row>60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09" r:id="rId43" name="BExMRDGJR5IVOG3PHCEC2SX4WFUX">
              <controlPr defaultSize="0" autoFill="0" autoLine="0" autoPict="0">
                <anchor moveWithCells="1">
                  <from>
                    <xdr:col>21</xdr:col>
                    <xdr:colOff>57150</xdr:colOff>
                    <xdr:row>60</xdr:row>
                    <xdr:rowOff>142875</xdr:rowOff>
                  </from>
                  <to>
                    <xdr:col>22</xdr:col>
                    <xdr:colOff>57150</xdr:colOff>
                    <xdr:row>61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0" r:id="rId44" name="BExUC0IE9QKEYU6MAUA2KCA6NZD2">
              <controlPr defaultSize="0" autoFill="0" autoLine="0" autoPict="0">
                <anchor moveWithCells="1">
                  <from>
                    <xdr:col>21</xdr:col>
                    <xdr:colOff>57150</xdr:colOff>
                    <xdr:row>61</xdr:row>
                    <xdr:rowOff>133350</xdr:rowOff>
                  </from>
                  <to>
                    <xdr:col>22</xdr:col>
                    <xdr:colOff>57150</xdr:colOff>
                    <xdr:row>62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1" r:id="rId45" name="BExF1IHSCIM2I8NZKNSM5LWQQ3VC">
              <controlPr defaultSize="0" autoFill="0" autoLine="0" autoPict="0">
                <anchor moveWithCells="1">
                  <from>
                    <xdr:col>21</xdr:col>
                    <xdr:colOff>57150</xdr:colOff>
                    <xdr:row>62</xdr:row>
                    <xdr:rowOff>133350</xdr:rowOff>
                  </from>
                  <to>
                    <xdr:col>22</xdr:col>
                    <xdr:colOff>57150</xdr:colOff>
                    <xdr:row>63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2" r:id="rId46" name="BExKOMYY4ZVO8JG3X0OVZ3WK2SDB">
              <controlPr defaultSize="0" autoFill="0" autoLine="0" autoPict="0">
                <anchor moveWithCells="1">
                  <from>
                    <xdr:col>21</xdr:col>
                    <xdr:colOff>57150</xdr:colOff>
                    <xdr:row>63</xdr:row>
                    <xdr:rowOff>123825</xdr:rowOff>
                  </from>
                  <to>
                    <xdr:col>22</xdr:col>
                    <xdr:colOff>57150</xdr:colOff>
                    <xdr:row>64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3" r:id="rId47" name="BExEWGKRGTSOCSULR9H6EEH7TYQP">
              <controlPr defaultSize="0" autoFill="0" autoLine="0" autoPict="0">
                <anchor moveWithCells="1">
                  <from>
                    <xdr:col>21</xdr:col>
                    <xdr:colOff>57150</xdr:colOff>
                    <xdr:row>64</xdr:row>
                    <xdr:rowOff>114300</xdr:rowOff>
                  </from>
                  <to>
                    <xdr:col>22</xdr:col>
                    <xdr:colOff>57150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4" r:id="rId48" name="BExKJ5BF913CJZ8O9H2I3VFA7LS0">
              <controlPr defaultSize="0" autoFill="0" autoLine="0" autoPict="0">
                <anchor moveWithCells="1">
                  <from>
                    <xdr:col>21</xdr:col>
                    <xdr:colOff>57150</xdr:colOff>
                    <xdr:row>65</xdr:row>
                    <xdr:rowOff>114300</xdr:rowOff>
                  </from>
                  <to>
                    <xdr:col>22</xdr:col>
                    <xdr:colOff>57150</xdr:colOff>
                    <xdr:row>66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5" r:id="rId49" name="BExW8YEO7W4XXP5E927QV1A9O1Y7">
              <controlPr defaultSize="0" autoFill="0" autoLine="0" autoPict="0">
                <anchor moveWithCells="1">
                  <from>
                    <xdr:col>21</xdr:col>
                    <xdr:colOff>57150</xdr:colOff>
                    <xdr:row>66</xdr:row>
                    <xdr:rowOff>104775</xdr:rowOff>
                  </from>
                  <to>
                    <xdr:col>22</xdr:col>
                    <xdr:colOff>57150</xdr:colOff>
                    <xdr:row>67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6" r:id="rId50" name="BExGO2D8GO3C8K95TN5PI6U6QVNX">
              <controlPr defaultSize="0" autoFill="0" autoLine="0" autoPict="0">
                <anchor moveWithCells="1">
                  <from>
                    <xdr:col>21</xdr:col>
                    <xdr:colOff>57150</xdr:colOff>
                    <xdr:row>67</xdr:row>
                    <xdr:rowOff>95250</xdr:rowOff>
                  </from>
                  <to>
                    <xdr:col>22</xdr:col>
                    <xdr:colOff>57150</xdr:colOff>
                    <xdr:row>68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7" r:id="rId51" name="BExGOD06QNF4ZV1AWBJQQDD4XHT1">
              <controlPr defaultSize="0" autoFill="0" autoLine="0" autoPict="0">
                <anchor moveWithCells="1">
                  <from>
                    <xdr:col>21</xdr:col>
                    <xdr:colOff>57150</xdr:colOff>
                    <xdr:row>68</xdr:row>
                    <xdr:rowOff>85725</xdr:rowOff>
                  </from>
                  <to>
                    <xdr:col>22</xdr:col>
                    <xdr:colOff>57150</xdr:colOff>
                    <xdr:row>69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8" r:id="rId52" name="BExZYLYCRWO4AR112R88X5EM7WWL">
              <controlPr defaultSize="0" print="0" autoFill="0" autoPict="0">
                <anchor moveWithCells="1" sizeWithCells="1">
                  <from>
                    <xdr:col>21</xdr:col>
                    <xdr:colOff>57150</xdr:colOff>
                    <xdr:row>69</xdr:row>
                    <xdr:rowOff>85725</xdr:rowOff>
                  </from>
                  <to>
                    <xdr:col>21</xdr:col>
                    <xdr:colOff>742950</xdr:colOff>
                    <xdr:row>70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19" r:id="rId53" name="BEx793Z0GNP2EP5A0RONO7C041JS">
              <controlPr defaultSize="0" print="0" autoFill="0" autoPict="0">
                <anchor moveWithCells="1" sizeWithCells="1">
                  <from>
                    <xdr:col>21</xdr:col>
                    <xdr:colOff>742950</xdr:colOff>
                    <xdr:row>69</xdr:row>
                    <xdr:rowOff>85725</xdr:rowOff>
                  </from>
                  <to>
                    <xdr:col>22</xdr:col>
                    <xdr:colOff>66675</xdr:colOff>
                    <xdr:row>70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K48"/>
  <sheetViews>
    <sheetView showGridLines="0" workbookViewId="0">
      <selection activeCell="F15" sqref="F15"/>
    </sheetView>
  </sheetViews>
  <sheetFormatPr defaultRowHeight="11.25" x14ac:dyDescent="0.2"/>
  <cols>
    <col min="1" max="1" width="3.1640625" customWidth="1"/>
    <col min="2" max="2" width="1.33203125" customWidth="1"/>
    <col min="3" max="3" width="19" hidden="1" customWidth="1"/>
    <col min="4" max="4" width="15.33203125" hidden="1" customWidth="1"/>
    <col min="5" max="5" width="8.83203125" customWidth="1"/>
    <col min="6" max="6" width="21.83203125" customWidth="1"/>
    <col min="7" max="7" width="11.5" customWidth="1"/>
    <col min="8" max="8" width="8.1640625" customWidth="1"/>
    <col min="9" max="9" width="22" bestFit="1" customWidth="1"/>
    <col min="10" max="10" width="18" bestFit="1" customWidth="1"/>
  </cols>
  <sheetData>
    <row r="1" spans="3:11" ht="24" customHeight="1" x14ac:dyDescent="0.3">
      <c r="G1" s="1" t="s">
        <v>0</v>
      </c>
    </row>
    <row r="2" spans="3:11" s="5" customFormat="1" ht="33.75" customHeight="1" x14ac:dyDescent="0.2">
      <c r="G2" s="11" t="s">
        <v>5</v>
      </c>
      <c r="H2" s="12" t="s">
        <v>37</v>
      </c>
      <c r="J2" s="11" t="s">
        <v>48</v>
      </c>
      <c r="K2" s="12" t="s">
        <v>139</v>
      </c>
    </row>
    <row r="3" spans="3:11" s="4" customFormat="1" ht="18" customHeight="1" x14ac:dyDescent="0.2"/>
    <row r="5" spans="3:11" ht="12.75" x14ac:dyDescent="0.2">
      <c r="F5" s="7" t="s">
        <v>1</v>
      </c>
      <c r="G5" s="2"/>
      <c r="H5" s="2"/>
      <c r="I5" s="2"/>
      <c r="J5" s="3"/>
    </row>
    <row r="6" spans="3:11" x14ac:dyDescent="0.2">
      <c r="F6" s="24" t="s">
        <v>5</v>
      </c>
      <c r="G6" s="25" t="s">
        <v>37</v>
      </c>
      <c r="H6" s="8"/>
      <c r="I6" s="26" t="s">
        <v>50</v>
      </c>
      <c r="J6" s="42" t="s">
        <v>145</v>
      </c>
    </row>
    <row r="7" spans="3:11" x14ac:dyDescent="0.2">
      <c r="F7" s="22" t="s">
        <v>47</v>
      </c>
      <c r="G7" s="23" t="s">
        <v>137</v>
      </c>
      <c r="H7" s="9"/>
      <c r="I7" s="20" t="s">
        <v>45</v>
      </c>
      <c r="J7" s="40" t="s">
        <v>142</v>
      </c>
    </row>
    <row r="8" spans="3:11" x14ac:dyDescent="0.2">
      <c r="F8" s="22" t="s">
        <v>4</v>
      </c>
      <c r="G8" s="23" t="s">
        <v>137</v>
      </c>
      <c r="H8" s="9"/>
      <c r="I8" s="20" t="s">
        <v>7</v>
      </c>
      <c r="J8" s="43" t="s">
        <v>144</v>
      </c>
    </row>
    <row r="9" spans="3:11" x14ac:dyDescent="0.2">
      <c r="C9" s="39" t="s">
        <v>120</v>
      </c>
      <c r="D9" s="79" t="s">
        <v>6</v>
      </c>
      <c r="F9" s="22" t="s">
        <v>53</v>
      </c>
      <c r="G9" s="23" t="s">
        <v>54</v>
      </c>
      <c r="H9" s="9"/>
      <c r="I9" s="20" t="s">
        <v>49</v>
      </c>
      <c r="J9" s="21" t="s">
        <v>140</v>
      </c>
    </row>
    <row r="10" spans="3:11" x14ac:dyDescent="0.2">
      <c r="C10" s="39" t="s">
        <v>75</v>
      </c>
      <c r="D10" s="79" t="s">
        <v>6</v>
      </c>
      <c r="F10" s="22" t="s">
        <v>46</v>
      </c>
      <c r="G10" s="23" t="s">
        <v>38</v>
      </c>
      <c r="H10" s="9"/>
      <c r="I10" s="20" t="s">
        <v>44</v>
      </c>
      <c r="J10" s="21" t="s">
        <v>138</v>
      </c>
    </row>
    <row r="11" spans="3:11" x14ac:dyDescent="0.2">
      <c r="C11" s="39" t="s">
        <v>51</v>
      </c>
      <c r="D11" s="79" t="s">
        <v>6</v>
      </c>
      <c r="F11" s="17" t="s">
        <v>42</v>
      </c>
      <c r="G11" s="18" t="s">
        <v>141</v>
      </c>
      <c r="H11" s="10"/>
      <c r="I11" s="19" t="s">
        <v>48</v>
      </c>
      <c r="J11" s="27" t="s">
        <v>139</v>
      </c>
    </row>
    <row r="12" spans="3:11" x14ac:dyDescent="0.2">
      <c r="C12" s="39" t="s">
        <v>52</v>
      </c>
      <c r="D12" s="79" t="s">
        <v>6</v>
      </c>
    </row>
    <row r="13" spans="3:11" x14ac:dyDescent="0.2">
      <c r="C13" s="39"/>
      <c r="D13" s="13"/>
    </row>
    <row r="14" spans="3:11" ht="12.75" x14ac:dyDescent="0.2">
      <c r="C14" s="54"/>
      <c r="D14" s="55"/>
      <c r="E14" t="s">
        <v>3</v>
      </c>
    </row>
    <row r="15" spans="3:11" x14ac:dyDescent="0.2">
      <c r="C15" s="56"/>
      <c r="D15" s="57"/>
      <c r="E15" t="s">
        <v>3</v>
      </c>
    </row>
    <row r="16" spans="3:11" x14ac:dyDescent="0.2">
      <c r="E16" t="s">
        <v>3</v>
      </c>
    </row>
    <row r="17" spans="5:5" x14ac:dyDescent="0.2">
      <c r="E17" t="s">
        <v>3</v>
      </c>
    </row>
    <row r="18" spans="5:5" x14ac:dyDescent="0.2">
      <c r="E18" t="s">
        <v>3</v>
      </c>
    </row>
    <row r="19" spans="5:5" x14ac:dyDescent="0.2">
      <c r="E19" t="s">
        <v>3</v>
      </c>
    </row>
    <row r="20" spans="5:5" x14ac:dyDescent="0.2">
      <c r="E20" t="s">
        <v>3</v>
      </c>
    </row>
    <row r="21" spans="5:5" x14ac:dyDescent="0.2">
      <c r="E21" t="s">
        <v>3</v>
      </c>
    </row>
    <row r="22" spans="5:5" x14ac:dyDescent="0.2">
      <c r="E22" t="s">
        <v>3</v>
      </c>
    </row>
    <row r="23" spans="5:5" x14ac:dyDescent="0.2">
      <c r="E23" t="s">
        <v>3</v>
      </c>
    </row>
    <row r="24" spans="5:5" x14ac:dyDescent="0.2">
      <c r="E24" t="s">
        <v>3</v>
      </c>
    </row>
    <row r="25" spans="5:5" x14ac:dyDescent="0.2">
      <c r="E25" t="s">
        <v>3</v>
      </c>
    </row>
    <row r="26" spans="5:5" x14ac:dyDescent="0.2">
      <c r="E26" t="s">
        <v>3</v>
      </c>
    </row>
    <row r="27" spans="5:5" x14ac:dyDescent="0.2">
      <c r="E27" t="s">
        <v>3</v>
      </c>
    </row>
    <row r="28" spans="5:5" x14ac:dyDescent="0.2">
      <c r="E28" t="s">
        <v>3</v>
      </c>
    </row>
    <row r="29" spans="5:5" x14ac:dyDescent="0.2">
      <c r="E29" t="s">
        <v>3</v>
      </c>
    </row>
    <row r="30" spans="5:5" x14ac:dyDescent="0.2">
      <c r="E30" t="s">
        <v>3</v>
      </c>
    </row>
    <row r="31" spans="5:5" x14ac:dyDescent="0.2">
      <c r="E31" t="s">
        <v>3</v>
      </c>
    </row>
    <row r="32" spans="5:5" x14ac:dyDescent="0.2">
      <c r="E32" t="s">
        <v>3</v>
      </c>
    </row>
    <row r="33" spans="5:5" x14ac:dyDescent="0.2">
      <c r="E33" t="s">
        <v>3</v>
      </c>
    </row>
    <row r="34" spans="5:5" x14ac:dyDescent="0.2">
      <c r="E34" t="s">
        <v>3</v>
      </c>
    </row>
    <row r="35" spans="5:5" x14ac:dyDescent="0.2">
      <c r="E35" t="s">
        <v>3</v>
      </c>
    </row>
    <row r="36" spans="5:5" x14ac:dyDescent="0.2">
      <c r="E36" t="s">
        <v>3</v>
      </c>
    </row>
    <row r="37" spans="5:5" x14ac:dyDescent="0.2">
      <c r="E37" t="s">
        <v>3</v>
      </c>
    </row>
    <row r="38" spans="5:5" x14ac:dyDescent="0.2">
      <c r="E38" t="s">
        <v>3</v>
      </c>
    </row>
    <row r="39" spans="5:5" x14ac:dyDescent="0.2">
      <c r="E39" t="s">
        <v>3</v>
      </c>
    </row>
    <row r="40" spans="5:5" x14ac:dyDescent="0.2">
      <c r="E40" t="s">
        <v>3</v>
      </c>
    </row>
    <row r="41" spans="5:5" x14ac:dyDescent="0.2">
      <c r="E41" t="s">
        <v>3</v>
      </c>
    </row>
    <row r="42" spans="5:5" x14ac:dyDescent="0.2">
      <c r="E42" t="s">
        <v>3</v>
      </c>
    </row>
    <row r="43" spans="5:5" x14ac:dyDescent="0.2">
      <c r="E43" t="s">
        <v>3</v>
      </c>
    </row>
    <row r="44" spans="5:5" x14ac:dyDescent="0.2">
      <c r="E44" t="s">
        <v>3</v>
      </c>
    </row>
    <row r="45" spans="5:5" x14ac:dyDescent="0.2">
      <c r="E45" t="s">
        <v>3</v>
      </c>
    </row>
    <row r="46" spans="5:5" x14ac:dyDescent="0.2">
      <c r="E46" t="s">
        <v>3</v>
      </c>
    </row>
    <row r="47" spans="5:5" x14ac:dyDescent="0.2">
      <c r="E47" t="s">
        <v>3</v>
      </c>
    </row>
    <row r="48" spans="5:5" x14ac:dyDescent="0.2">
      <c r="E48" t="s">
        <v>3</v>
      </c>
    </row>
  </sheetData>
  <customSheetViews>
    <customSheetView guid="{6D7D74B5-170D-41EC-B332-FE12C08F0CB0}" showGridLines="0" hiddenColumns="1" state="hidden" showRuler="0">
      <selection activeCell="F15" sqref="F15"/>
      <pageMargins left="0.75" right="0.75" top="1" bottom="1" header="0.5" footer="0.5"/>
      <pageSetup paperSize="9" orientation="portrait" r:id="rId1"/>
      <headerFooter alignWithMargins="0"/>
    </customSheetView>
  </customSheetViews>
  <phoneticPr fontId="1" type="noConversion"/>
  <pageMargins left="0.75" right="0.75" top="1" bottom="1" header="0.5" footer="0.5"/>
  <pageSetup paperSize="9" orientation="portrait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3"/>
  <sheetViews>
    <sheetView workbookViewId="0">
      <selection activeCell="G8" sqref="G8"/>
    </sheetView>
  </sheetViews>
  <sheetFormatPr defaultRowHeight="11.25" x14ac:dyDescent="0.2"/>
  <sheetData>
    <row r="3" spans="2:9" ht="12" thickBot="1" x14ac:dyDescent="0.25">
      <c r="B3" s="60" t="s">
        <v>55</v>
      </c>
      <c r="C3" s="61" t="s">
        <v>56</v>
      </c>
      <c r="D3" s="61" t="s">
        <v>57</v>
      </c>
      <c r="E3" s="62"/>
      <c r="F3" s="62"/>
      <c r="G3" s="62"/>
      <c r="H3" s="62"/>
      <c r="I3" s="62"/>
    </row>
    <row r="4" spans="2:9" ht="12" thickBot="1" x14ac:dyDescent="0.25">
      <c r="B4" s="63" t="s">
        <v>143</v>
      </c>
      <c r="C4" s="64">
        <f>TRUNC(RIGHT(B4))</f>
        <v>3</v>
      </c>
      <c r="D4" s="65" t="str">
        <f>LEFT(B4,4)</f>
        <v>2014</v>
      </c>
      <c r="E4" s="62"/>
      <c r="F4" s="62"/>
      <c r="G4" s="62"/>
      <c r="H4" s="62"/>
      <c r="I4" s="62"/>
    </row>
    <row r="5" spans="2:9" x14ac:dyDescent="0.2">
      <c r="B5" s="62"/>
      <c r="C5" s="62"/>
      <c r="D5" s="62"/>
      <c r="E5" s="62"/>
      <c r="F5" s="62"/>
      <c r="G5" s="62"/>
      <c r="H5" s="62"/>
      <c r="I5" s="62"/>
    </row>
    <row r="6" spans="2:9" x14ac:dyDescent="0.2">
      <c r="B6" s="95" t="s">
        <v>58</v>
      </c>
      <c r="C6" s="96"/>
      <c r="D6" s="97"/>
      <c r="E6" s="65" t="s">
        <v>59</v>
      </c>
      <c r="F6" s="65" t="s">
        <v>60</v>
      </c>
      <c r="G6" s="65" t="s">
        <v>61</v>
      </c>
      <c r="H6" s="61" t="s">
        <v>62</v>
      </c>
      <c r="I6" s="65" t="s">
        <v>63</v>
      </c>
    </row>
    <row r="7" spans="2:9" x14ac:dyDescent="0.2">
      <c r="B7" s="98"/>
      <c r="C7" s="99"/>
      <c r="D7" s="100"/>
      <c r="E7" s="65" t="s">
        <v>73</v>
      </c>
      <c r="F7" s="65" t="s">
        <v>72</v>
      </c>
      <c r="G7" s="65" t="s">
        <v>146</v>
      </c>
      <c r="H7" s="65" t="s">
        <v>74</v>
      </c>
      <c r="I7" s="65"/>
    </row>
    <row r="8" spans="2:9" x14ac:dyDescent="0.2">
      <c r="B8" s="101"/>
      <c r="C8" s="102"/>
      <c r="D8" s="103"/>
      <c r="E8" s="65" t="str">
        <f>CONCATENATE(E7&amp;$D$4&amp;" r.")</f>
        <v>ZA I KWARTAŁ 2014 r.</v>
      </c>
      <c r="F8" s="65" t="str">
        <f>CONCATENATE(F7&amp;$D$4&amp;" R.")</f>
        <v>ZA I PÓŁROCZE 2014 R.</v>
      </c>
      <c r="G8" s="65" t="str">
        <f>CONCATENATE(G7&amp;$D$4&amp;" r.")</f>
        <v>ZA III KWARTAŁY 2014 r.</v>
      </c>
      <c r="H8" s="65" t="str">
        <f>CONCATENATE(H7&amp;$D$4)</f>
        <v>ZA ROK 2014</v>
      </c>
      <c r="I8" s="65" t="str">
        <f>IF($C$4=1,E8,IF($C$4=2,F8,IF($C$4=3,G8,H8)))</f>
        <v>ZA III KWARTAŁY 2014 r.</v>
      </c>
    </row>
    <row r="9" spans="2:9" x14ac:dyDescent="0.2">
      <c r="B9" s="62"/>
      <c r="C9" s="62"/>
      <c r="D9" s="62"/>
      <c r="E9" s="62"/>
      <c r="F9" s="62"/>
      <c r="G9" s="62"/>
      <c r="H9" s="62"/>
      <c r="I9" s="62"/>
    </row>
    <row r="10" spans="2:9" x14ac:dyDescent="0.2">
      <c r="B10" s="104" t="s">
        <v>64</v>
      </c>
      <c r="C10" s="105"/>
      <c r="D10" s="106"/>
      <c r="E10" s="64" t="s">
        <v>65</v>
      </c>
      <c r="F10" s="65" t="s">
        <v>66</v>
      </c>
      <c r="G10" s="65" t="s">
        <v>67</v>
      </c>
      <c r="H10" s="65"/>
      <c r="I10" s="65"/>
    </row>
    <row r="11" spans="2:9" x14ac:dyDescent="0.2">
      <c r="B11" s="66"/>
      <c r="C11" s="67" t="s">
        <v>68</v>
      </c>
      <c r="D11" s="68">
        <f>D4-2</f>
        <v>2012</v>
      </c>
      <c r="E11" s="65" t="str">
        <f t="shared" ref="E11:H13" si="0">CONCATENATE(E$10,$D11)</f>
        <v>I kw. 2012</v>
      </c>
      <c r="F11" s="65" t="str">
        <f t="shared" si="0"/>
        <v>I p. 2012</v>
      </c>
      <c r="G11" s="65" t="str">
        <f t="shared" si="0"/>
        <v>III kw. 2012</v>
      </c>
      <c r="H11" s="65" t="str">
        <f t="shared" si="0"/>
        <v>2012</v>
      </c>
      <c r="I11" s="65" t="str">
        <f>IF($C$4=1,E11,IF($C$4=2,F11,IF($C$4=3,G11,H11)))</f>
        <v>III kw. 2012</v>
      </c>
    </row>
    <row r="12" spans="2:9" x14ac:dyDescent="0.2">
      <c r="B12" s="69"/>
      <c r="C12" s="64" t="s">
        <v>69</v>
      </c>
      <c r="D12" s="65">
        <f>D4-1</f>
        <v>2013</v>
      </c>
      <c r="E12" s="65" t="str">
        <f t="shared" si="0"/>
        <v>I kw. 2013</v>
      </c>
      <c r="F12" s="65" t="str">
        <f t="shared" si="0"/>
        <v>I p. 2013</v>
      </c>
      <c r="G12" s="65" t="str">
        <f t="shared" si="0"/>
        <v>III kw. 2013</v>
      </c>
      <c r="H12" s="65" t="str">
        <f t="shared" si="0"/>
        <v>2013</v>
      </c>
      <c r="I12" s="65" t="str">
        <f>IF($C$4=1,E12,IF($C$4=2,F12,IF($C$4=3,G12,H12)))</f>
        <v>III kw. 2013</v>
      </c>
    </row>
    <row r="13" spans="2:9" x14ac:dyDescent="0.2">
      <c r="B13" s="68"/>
      <c r="C13" s="64" t="s">
        <v>70</v>
      </c>
      <c r="D13" s="65" t="str">
        <f>D4</f>
        <v>2014</v>
      </c>
      <c r="E13" s="65" t="str">
        <f t="shared" si="0"/>
        <v>I kw. 2014</v>
      </c>
      <c r="F13" s="65" t="str">
        <f t="shared" si="0"/>
        <v>I p. 2014</v>
      </c>
      <c r="G13" s="65" t="str">
        <f t="shared" si="0"/>
        <v>III kw. 2014</v>
      </c>
      <c r="H13" s="65" t="str">
        <f t="shared" si="0"/>
        <v>2014</v>
      </c>
      <c r="I13" s="65" t="str">
        <f>IF($C$4=1,E13,IF($C$4=2,F13,IF($C$4=3,G13,H13)))</f>
        <v>III kw. 2014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autoPageBreaks="0" fitToPage="1"/>
  </sheetPr>
  <dimension ref="A1:U419"/>
  <sheetViews>
    <sheetView showGridLines="0" tabSelected="1" zoomScaleNormal="100" workbookViewId="0">
      <selection activeCell="G35" sqref="G35"/>
    </sheetView>
  </sheetViews>
  <sheetFormatPr defaultRowHeight="11.25" x14ac:dyDescent="0.2"/>
  <cols>
    <col min="1" max="1" width="3.1640625" style="38" customWidth="1"/>
    <col min="2" max="2" width="0.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 t="s">
        <v>43</v>
      </c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 t="s">
        <v>5</v>
      </c>
      <c r="F4" s="45" t="s">
        <v>137</v>
      </c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30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 t="s">
        <v>4</v>
      </c>
      <c r="F6" s="45" t="s">
        <v>137</v>
      </c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30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 t="s">
        <v>7</v>
      </c>
      <c r="F8" s="41" t="s">
        <v>144</v>
      </c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30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 t="s">
        <v>8</v>
      </c>
      <c r="F10" s="36" t="s">
        <v>38</v>
      </c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 t="s">
        <v>41</v>
      </c>
      <c r="F12" s="12" t="s">
        <v>134</v>
      </c>
      <c r="G12" s="11"/>
      <c r="H12" s="58">
        <f>TRUNC(RIGHT(E12,1))</f>
        <v>2</v>
      </c>
      <c r="I12" s="59">
        <f>TRUNC(LEFT(E12,4))</f>
        <v>2011</v>
      </c>
      <c r="J12" s="11" t="str">
        <f>IF(H12=4,CONCATENATE("w ",I12,"r."),IF(H12=2,CONCATENATE("w I półroczu ",I12,"r."),IF(H12=1,CONCATENATE("w I kwartale ",I12,"r."),CONCATENATE("za III kwartały ",I12,"r."))))</f>
        <v>w I półroczu 2011r.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 UPPER("W POLSCE "),Ustawienia!I8)</f>
        <v>EWIDENCJA SPRAW Z WYKAZU S W SĄDACH OKRĘGOWYCH W POLSCE ZA III KWARTAŁY 2014 r.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136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135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Ewidencja!H362</f>
        <v>9586</v>
      </c>
      <c r="G26" s="75">
        <f>Ewidencja!I362</f>
        <v>9499</v>
      </c>
      <c r="H26" s="75">
        <f>Ewidencja!J362</f>
        <v>1143</v>
      </c>
      <c r="I26" s="75">
        <f>Ewidencja!K362</f>
        <v>1112</v>
      </c>
      <c r="J26" s="75">
        <f>Ewidencja!L362</f>
        <v>2055</v>
      </c>
      <c r="K26" s="75">
        <f>Ewidencja!M362</f>
        <v>4722</v>
      </c>
      <c r="L26" s="75">
        <f>Ewidencja!N362</f>
        <v>1579</v>
      </c>
      <c r="M26" s="75">
        <f>Ewidencja!O362</f>
        <v>978</v>
      </c>
      <c r="N26" s="75">
        <f>Ewidencja!P362</f>
        <v>877</v>
      </c>
      <c r="O26" s="75">
        <f>Ewidencja!Q362</f>
        <v>86</v>
      </c>
      <c r="P26" s="75">
        <f>Ewidencja!R362</f>
        <v>15</v>
      </c>
      <c r="Q26" s="75">
        <f>Ewidencja!S362</f>
        <v>3037490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Ewidencja!H363</f>
        <v>2094</v>
      </c>
      <c r="G27" s="76">
        <f>Ewidencja!I363</f>
        <v>2030</v>
      </c>
      <c r="H27" s="76">
        <f>Ewidencja!J363</f>
        <v>271</v>
      </c>
      <c r="I27" s="76">
        <f>Ewidencja!K363</f>
        <v>261</v>
      </c>
      <c r="J27" s="76">
        <f>Ewidencja!L363</f>
        <v>670</v>
      </c>
      <c r="K27" s="76">
        <f>Ewidencja!M363</f>
        <v>344</v>
      </c>
      <c r="L27" s="76">
        <f>Ewidencja!N363</f>
        <v>745</v>
      </c>
      <c r="M27" s="76">
        <f>Ewidencja!O363</f>
        <v>231</v>
      </c>
      <c r="N27" s="76">
        <f>Ewidencja!P363</f>
        <v>215</v>
      </c>
      <c r="O27" s="76">
        <f>Ewidencja!Q363</f>
        <v>15</v>
      </c>
      <c r="P27" s="76">
        <f>Ewidencja!R363</f>
        <v>1</v>
      </c>
      <c r="Q27" s="76">
        <f>Ewidencja!S363</f>
        <v>658500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Ewidencja!H364</f>
        <v>7039</v>
      </c>
      <c r="G28" s="76">
        <f>Ewidencja!I364</f>
        <v>7038</v>
      </c>
      <c r="H28" s="76">
        <f>Ewidencja!J364</f>
        <v>740</v>
      </c>
      <c r="I28" s="76">
        <f>Ewidencja!K364</f>
        <v>722</v>
      </c>
      <c r="J28" s="76">
        <f>Ewidencja!L364</f>
        <v>1197</v>
      </c>
      <c r="K28" s="76">
        <f>Ewidencja!M364</f>
        <v>4302</v>
      </c>
      <c r="L28" s="76">
        <f>Ewidencja!N364</f>
        <v>799</v>
      </c>
      <c r="M28" s="76">
        <f>Ewidencja!O364</f>
        <v>677</v>
      </c>
      <c r="N28" s="76">
        <f>Ewidencja!P364</f>
        <v>593</v>
      </c>
      <c r="O28" s="76">
        <f>Ewidencja!Q364</f>
        <v>70</v>
      </c>
      <c r="P28" s="76">
        <f>Ewidencja!R364</f>
        <v>14</v>
      </c>
      <c r="Q28" s="76">
        <f>Ewidencja!S364</f>
        <v>2078190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Ewidencja!H365</f>
        <v>24</v>
      </c>
      <c r="G29" s="76">
        <f>Ewidencja!I365</f>
        <v>23</v>
      </c>
      <c r="H29" s="76">
        <f>Ewidencja!J365</f>
        <v>1</v>
      </c>
      <c r="I29" s="76">
        <f>Ewidencja!K365</f>
        <v>1</v>
      </c>
      <c r="J29" s="76">
        <f>Ewidencja!L365</f>
        <v>15</v>
      </c>
      <c r="K29" s="76">
        <f>Ewidencja!M365</f>
        <v>6</v>
      </c>
      <c r="L29" s="76">
        <f>Ewidencja!N365</f>
        <v>1</v>
      </c>
      <c r="M29" s="76">
        <f>Ewidencja!O365</f>
        <v>3</v>
      </c>
      <c r="N29" s="76">
        <f>Ewidencja!P365</f>
        <v>3</v>
      </c>
      <c r="O29" s="76">
        <f>Ewidencja!Q365</f>
        <v>0</v>
      </c>
      <c r="P29" s="76">
        <f>Ewidencja!R365</f>
        <v>0</v>
      </c>
      <c r="Q29" s="76">
        <f>Ewidencja!S365</f>
        <v>2000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Ewidencja!H366</f>
        <v>109</v>
      </c>
      <c r="G30" s="76">
        <f>Ewidencja!I366</f>
        <v>114</v>
      </c>
      <c r="H30" s="76">
        <f>Ewidencja!J366</f>
        <v>25</v>
      </c>
      <c r="I30" s="76">
        <f>Ewidencja!K366</f>
        <v>24</v>
      </c>
      <c r="J30" s="76">
        <f>Ewidencja!L366</f>
        <v>61</v>
      </c>
      <c r="K30" s="76">
        <f>Ewidencja!M366</f>
        <v>23</v>
      </c>
      <c r="L30" s="76">
        <f>Ewidencja!N366</f>
        <v>5</v>
      </c>
      <c r="M30" s="76">
        <f>Ewidencja!O366</f>
        <v>10</v>
      </c>
      <c r="N30" s="76">
        <f>Ewidencja!P366</f>
        <v>10</v>
      </c>
      <c r="O30" s="76">
        <f>Ewidencja!Q366</f>
        <v>0</v>
      </c>
      <c r="P30" s="76">
        <f>Ewidencja!R366</f>
        <v>0</v>
      </c>
      <c r="Q30" s="76">
        <f>Ewidencja!S366</f>
        <v>64000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Ewidencja!H367</f>
        <v>320</v>
      </c>
      <c r="G31" s="76">
        <f>Ewidencja!I367</f>
        <v>294</v>
      </c>
      <c r="H31" s="76">
        <f>Ewidencja!J367</f>
        <v>106</v>
      </c>
      <c r="I31" s="76">
        <f>Ewidencja!K367</f>
        <v>104</v>
      </c>
      <c r="J31" s="76">
        <f>Ewidencja!L367</f>
        <v>112</v>
      </c>
      <c r="K31" s="76">
        <f>Ewidencja!M367</f>
        <v>47</v>
      </c>
      <c r="L31" s="76">
        <f>Ewidencja!N367</f>
        <v>29</v>
      </c>
      <c r="M31" s="76">
        <f>Ewidencja!O367</f>
        <v>57</v>
      </c>
      <c r="N31" s="76">
        <f>Ewidencja!P367</f>
        <v>56</v>
      </c>
      <c r="O31" s="76">
        <f>Ewidencja!Q367</f>
        <v>1</v>
      </c>
      <c r="P31" s="76">
        <f>Ewidencja!R367</f>
        <v>0</v>
      </c>
      <c r="Q31" s="76">
        <f>Ewidencja!S367</f>
        <v>234800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Ministerstwo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7.33203125" style="38" customWidth="1"/>
    <col min="2" max="2" width="7.66406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 t="s">
        <v>141</v>
      </c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 t="s">
        <v>143</v>
      </c>
      <c r="F12" s="12" t="s">
        <v>134</v>
      </c>
      <c r="G12" s="11"/>
      <c r="H12" s="58">
        <f>TRUNC(RIGHT(E12,1))</f>
        <v>3</v>
      </c>
      <c r="I12" s="59">
        <f>TRUNC(LEFT(E12,4))</f>
        <v>2014</v>
      </c>
      <c r="J12" s="11" t="str">
        <f>IF(H12=4,CONCATENATE("w ",I12,"r."),IF(H12=2,CONCATENATE("w I półroczu ",I12,"r."),IF(H12=1,CONCATENATE("w I kwartale ",I12,"r."),CONCATENATE("za III kwartały ",I12,"r."))))</f>
        <v>za III kwartały 2014r.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 EWIDENCJA  SPRAW Z WYKAZU S W SĄDACH OKRĘGOWYCH ",Ustawienia!I8, " - ",UPPER(Ewidencja!E26))</f>
        <v xml:space="preserve"> EWIDENCJA  SPRAW Z WYKAZU S W SĄDACH OKRĘGOWYCH ZA III KWARTAŁY 2014 r. - APELACJA BIAŁOSTOCKA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136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135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Ewidencja!H56</f>
        <v>369</v>
      </c>
      <c r="G26" s="75">
        <f>Ewidencja!I56</f>
        <v>366</v>
      </c>
      <c r="H26" s="75">
        <f>Ewidencja!J56</f>
        <v>34</v>
      </c>
      <c r="I26" s="75">
        <f>Ewidencja!K56</f>
        <v>34</v>
      </c>
      <c r="J26" s="75">
        <f>Ewidencja!L56</f>
        <v>83</v>
      </c>
      <c r="K26" s="75">
        <f>Ewidencja!M56</f>
        <v>203</v>
      </c>
      <c r="L26" s="75">
        <f>Ewidencja!N56</f>
        <v>46</v>
      </c>
      <c r="M26" s="75">
        <f>Ewidencja!O56</f>
        <v>21</v>
      </c>
      <c r="N26" s="75">
        <f>Ewidencja!P56</f>
        <v>20</v>
      </c>
      <c r="O26" s="75">
        <f>Ewidencja!Q56</f>
        <v>1</v>
      </c>
      <c r="P26" s="75">
        <f>Ewidencja!R56</f>
        <v>0</v>
      </c>
      <c r="Q26" s="75">
        <f>Ewidencja!S56</f>
        <v>138600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Ewidencja!H57</f>
        <v>190</v>
      </c>
      <c r="G27" s="76">
        <f>Ewidencja!I57</f>
        <v>192</v>
      </c>
      <c r="H27" s="76">
        <f>Ewidencja!J57</f>
        <v>7</v>
      </c>
      <c r="I27" s="76">
        <f>Ewidencja!K57</f>
        <v>7</v>
      </c>
      <c r="J27" s="76">
        <f>Ewidencja!L57</f>
        <v>51</v>
      </c>
      <c r="K27" s="76">
        <f>Ewidencja!M57</f>
        <v>97</v>
      </c>
      <c r="L27" s="76">
        <f>Ewidencja!N57</f>
        <v>37</v>
      </c>
      <c r="M27" s="76">
        <f>Ewidencja!O57</f>
        <v>4</v>
      </c>
      <c r="N27" s="76">
        <f>Ewidencja!P57</f>
        <v>4</v>
      </c>
      <c r="O27" s="76">
        <f>Ewidencja!Q57</f>
        <v>0</v>
      </c>
      <c r="P27" s="76">
        <f>Ewidencja!R57</f>
        <v>0</v>
      </c>
      <c r="Q27" s="76">
        <f>Ewidencja!S57</f>
        <v>21000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Ewidencja!H58</f>
        <v>167</v>
      </c>
      <c r="G28" s="76">
        <f>Ewidencja!I58</f>
        <v>166</v>
      </c>
      <c r="H28" s="76">
        <f>Ewidencja!J58</f>
        <v>24</v>
      </c>
      <c r="I28" s="76">
        <f>Ewidencja!K58</f>
        <v>24</v>
      </c>
      <c r="J28" s="76">
        <f>Ewidencja!L58</f>
        <v>29</v>
      </c>
      <c r="K28" s="76">
        <f>Ewidencja!M58</f>
        <v>104</v>
      </c>
      <c r="L28" s="76">
        <f>Ewidencja!N58</f>
        <v>9</v>
      </c>
      <c r="M28" s="76">
        <f>Ewidencja!O58</f>
        <v>13</v>
      </c>
      <c r="N28" s="76">
        <f>Ewidencja!P58</f>
        <v>12</v>
      </c>
      <c r="O28" s="76">
        <f>Ewidencja!Q58</f>
        <v>1</v>
      </c>
      <c r="P28" s="76">
        <f>Ewidencja!R58</f>
        <v>0</v>
      </c>
      <c r="Q28" s="76">
        <f>Ewidencja!S58</f>
        <v>113600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Ewidencja!H59</f>
        <v>0</v>
      </c>
      <c r="G29" s="76">
        <f>Ewidencja!I59</f>
        <v>0</v>
      </c>
      <c r="H29" s="76">
        <f>Ewidencja!J59</f>
        <v>0</v>
      </c>
      <c r="I29" s="76">
        <f>Ewidencja!K59</f>
        <v>0</v>
      </c>
      <c r="J29" s="76">
        <f>Ewidencja!L59</f>
        <v>0</v>
      </c>
      <c r="K29" s="76">
        <f>Ewidencja!M59</f>
        <v>0</v>
      </c>
      <c r="L29" s="76">
        <f>Ewidencja!N59</f>
        <v>0</v>
      </c>
      <c r="M29" s="76">
        <f>Ewidencja!O59</f>
        <v>0</v>
      </c>
      <c r="N29" s="76">
        <f>Ewidencja!P59</f>
        <v>0</v>
      </c>
      <c r="O29" s="76">
        <f>Ewidencja!Q59</f>
        <v>0</v>
      </c>
      <c r="P29" s="76">
        <f>Ewidencja!R59</f>
        <v>0</v>
      </c>
      <c r="Q29" s="76">
        <f>Ewidencja!S59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Ewidencja!H60</f>
        <v>1</v>
      </c>
      <c r="G30" s="76">
        <f>Ewidencja!I60</f>
        <v>0</v>
      </c>
      <c r="H30" s="76">
        <f>Ewidencja!J60</f>
        <v>0</v>
      </c>
      <c r="I30" s="76">
        <f>Ewidencja!K60</f>
        <v>0</v>
      </c>
      <c r="J30" s="76">
        <f>Ewidencja!L60</f>
        <v>0</v>
      </c>
      <c r="K30" s="76">
        <f>Ewidencja!M60</f>
        <v>0</v>
      </c>
      <c r="L30" s="76">
        <f>Ewidencja!N60</f>
        <v>0</v>
      </c>
      <c r="M30" s="76">
        <f>Ewidencja!O60</f>
        <v>1</v>
      </c>
      <c r="N30" s="76">
        <f>Ewidencja!P60</f>
        <v>1</v>
      </c>
      <c r="O30" s="76">
        <f>Ewidencja!Q60</f>
        <v>0</v>
      </c>
      <c r="P30" s="76">
        <f>Ewidencja!R60</f>
        <v>0</v>
      </c>
      <c r="Q30" s="76">
        <f>Ewidencja!S60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Ewidencja!H61</f>
        <v>11</v>
      </c>
      <c r="G31" s="76">
        <f>Ewidencja!I61</f>
        <v>8</v>
      </c>
      <c r="H31" s="76">
        <f>Ewidencja!J61</f>
        <v>3</v>
      </c>
      <c r="I31" s="76">
        <f>Ewidencja!K61</f>
        <v>3</v>
      </c>
      <c r="J31" s="76">
        <f>Ewidencja!L61</f>
        <v>3</v>
      </c>
      <c r="K31" s="76">
        <f>Ewidencja!M61</f>
        <v>2</v>
      </c>
      <c r="L31" s="76">
        <f>Ewidencja!N61</f>
        <v>0</v>
      </c>
      <c r="M31" s="76">
        <f>Ewidencja!O61</f>
        <v>3</v>
      </c>
      <c r="N31" s="76">
        <f>Ewidencja!P61</f>
        <v>3</v>
      </c>
      <c r="O31" s="76">
        <f>Ewidencja!Q61</f>
        <v>0</v>
      </c>
      <c r="P31" s="76">
        <f>Ewidencja!R61</f>
        <v>0</v>
      </c>
      <c r="Q31" s="76">
        <f>Ewidencja!S61</f>
        <v>4000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E17:E21"/>
    <mergeCell ref="F17:F21"/>
    <mergeCell ref="G17:L17"/>
    <mergeCell ref="M17:P17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0.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 EWIDENCJA SPRAW Z WYKAZU S W SĄDACH OKRĘGOWYCH ",Ustawienia!I8, " - ",UPPER(Ewidencja!F26))</f>
        <v xml:space="preserve"> EWIDENCJA SPRAW Z WYKAZU S W SĄDACH OKRĘGOWYCH ZA III KWARTAŁY 2014 r. - SO W BIAŁYMSTOKU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136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135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Ewidencja!H26</f>
        <v>136</v>
      </c>
      <c r="G26" s="75">
        <f>Ewidencja!I26</f>
        <v>132</v>
      </c>
      <c r="H26" s="75">
        <f>Ewidencja!J26</f>
        <v>5</v>
      </c>
      <c r="I26" s="75">
        <f>Ewidencja!K26</f>
        <v>5</v>
      </c>
      <c r="J26" s="75">
        <f>Ewidencja!L26</f>
        <v>10</v>
      </c>
      <c r="K26" s="75">
        <f>Ewidencja!M26</f>
        <v>113</v>
      </c>
      <c r="L26" s="75">
        <f>Ewidencja!N26</f>
        <v>4</v>
      </c>
      <c r="M26" s="75">
        <f>Ewidencja!O26</f>
        <v>7</v>
      </c>
      <c r="N26" s="75">
        <f>Ewidencja!P26</f>
        <v>7</v>
      </c>
      <c r="O26" s="75">
        <f>Ewidencja!Q26</f>
        <v>0</v>
      </c>
      <c r="P26" s="75">
        <f>Ewidencja!R26</f>
        <v>0</v>
      </c>
      <c r="Q26" s="75">
        <f>Ewidencja!S26</f>
        <v>12000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Ewidencja!H27</f>
        <v>80</v>
      </c>
      <c r="G27" s="76">
        <f>Ewidencja!I27</f>
        <v>80</v>
      </c>
      <c r="H27" s="76">
        <f>Ewidencja!J27</f>
        <v>1</v>
      </c>
      <c r="I27" s="76">
        <f>Ewidencja!K27</f>
        <v>1</v>
      </c>
      <c r="J27" s="76">
        <f>Ewidencja!L27</f>
        <v>3</v>
      </c>
      <c r="K27" s="76">
        <f>Ewidencja!M27</f>
        <v>75</v>
      </c>
      <c r="L27" s="76">
        <f>Ewidencja!N27</f>
        <v>1</v>
      </c>
      <c r="M27" s="76">
        <f>Ewidencja!O27</f>
        <v>2</v>
      </c>
      <c r="N27" s="76">
        <f>Ewidencja!P27</f>
        <v>2</v>
      </c>
      <c r="O27" s="76">
        <f>Ewidencja!Q27</f>
        <v>0</v>
      </c>
      <c r="P27" s="76">
        <f>Ewidencja!R27</f>
        <v>0</v>
      </c>
      <c r="Q27" s="76">
        <f>Ewidencja!S27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Ewidencja!H28</f>
        <v>50</v>
      </c>
      <c r="G28" s="76">
        <f>Ewidencja!I28</f>
        <v>47</v>
      </c>
      <c r="H28" s="76">
        <f>Ewidencja!J28</f>
        <v>3</v>
      </c>
      <c r="I28" s="76">
        <f>Ewidencja!K28</f>
        <v>3</v>
      </c>
      <c r="J28" s="76">
        <f>Ewidencja!L28</f>
        <v>5</v>
      </c>
      <c r="K28" s="76">
        <f>Ewidencja!M28</f>
        <v>36</v>
      </c>
      <c r="L28" s="76">
        <f>Ewidencja!N28</f>
        <v>3</v>
      </c>
      <c r="M28" s="76">
        <f>Ewidencja!O28</f>
        <v>4</v>
      </c>
      <c r="N28" s="76">
        <f>Ewidencja!P28</f>
        <v>4</v>
      </c>
      <c r="O28" s="76">
        <f>Ewidencja!Q28</f>
        <v>0</v>
      </c>
      <c r="P28" s="76">
        <f>Ewidencja!R28</f>
        <v>0</v>
      </c>
      <c r="Q28" s="76">
        <f>Ewidencja!S28</f>
        <v>10000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Ewidencja!H29</f>
        <v>0</v>
      </c>
      <c r="G29" s="76">
        <f>Ewidencja!I29</f>
        <v>0</v>
      </c>
      <c r="H29" s="76">
        <f>Ewidencja!J29</f>
        <v>0</v>
      </c>
      <c r="I29" s="76">
        <f>Ewidencja!K29</f>
        <v>0</v>
      </c>
      <c r="J29" s="76">
        <f>Ewidencja!L29</f>
        <v>0</v>
      </c>
      <c r="K29" s="76">
        <f>Ewidencja!M29</f>
        <v>0</v>
      </c>
      <c r="L29" s="76">
        <f>Ewidencja!N29</f>
        <v>0</v>
      </c>
      <c r="M29" s="76">
        <f>Ewidencja!O29</f>
        <v>0</v>
      </c>
      <c r="N29" s="76">
        <f>Ewidencja!P29</f>
        <v>0</v>
      </c>
      <c r="O29" s="76">
        <f>Ewidencja!Q29</f>
        <v>0</v>
      </c>
      <c r="P29" s="76">
        <f>Ewidencja!R29</f>
        <v>0</v>
      </c>
      <c r="Q29" s="76">
        <f>Ewidencja!S29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Ewidencja!H30</f>
        <v>0</v>
      </c>
      <c r="G30" s="76">
        <f>Ewidencja!I30</f>
        <v>0</v>
      </c>
      <c r="H30" s="76">
        <f>Ewidencja!J30</f>
        <v>0</v>
      </c>
      <c r="I30" s="76">
        <f>Ewidencja!K30</f>
        <v>0</v>
      </c>
      <c r="J30" s="76">
        <f>Ewidencja!L30</f>
        <v>0</v>
      </c>
      <c r="K30" s="76">
        <f>Ewidencja!M30</f>
        <v>0</v>
      </c>
      <c r="L30" s="76">
        <f>Ewidencja!N30</f>
        <v>0</v>
      </c>
      <c r="M30" s="76">
        <f>Ewidencja!O30</f>
        <v>0</v>
      </c>
      <c r="N30" s="76">
        <f>Ewidencja!P30</f>
        <v>0</v>
      </c>
      <c r="O30" s="76">
        <f>Ewidencja!Q30</f>
        <v>0</v>
      </c>
      <c r="P30" s="76">
        <f>Ewidencja!R30</f>
        <v>0</v>
      </c>
      <c r="Q30" s="76">
        <f>Ewidencja!S30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Ewidencja!H31</f>
        <v>6</v>
      </c>
      <c r="G31" s="76">
        <f>Ewidencja!I31</f>
        <v>5</v>
      </c>
      <c r="H31" s="76">
        <f>Ewidencja!J31</f>
        <v>1</v>
      </c>
      <c r="I31" s="76">
        <f>Ewidencja!K31</f>
        <v>1</v>
      </c>
      <c r="J31" s="76">
        <f>Ewidencja!L31</f>
        <v>2</v>
      </c>
      <c r="K31" s="76">
        <f>Ewidencja!M31</f>
        <v>2</v>
      </c>
      <c r="L31" s="76">
        <f>Ewidencja!N31</f>
        <v>0</v>
      </c>
      <c r="M31" s="76">
        <f>Ewidencja!O31</f>
        <v>1</v>
      </c>
      <c r="N31" s="76">
        <f>Ewidencja!P31</f>
        <v>1</v>
      </c>
      <c r="O31" s="76">
        <f>Ewidencja!Q31</f>
        <v>0</v>
      </c>
      <c r="P31" s="76">
        <f>Ewidencja!R31</f>
        <v>0</v>
      </c>
      <c r="Q31" s="76">
        <f>Ewidencja!S31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 EWIDENCJA SPRAW Z WYKAZU S W SĄDACH OKRĘGOWYCH ",Ustawienia!I8, " - ",UPPER(Ewidencja!F32))</f>
        <v xml:space="preserve"> EWIDENCJA SPRAW Z WYKAZU S W SĄDACH OKRĘGOWYCH ZA III KWARTAŁY 2014 r. - SO W ŁOMŻY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Ewidencja!H32</f>
        <v>24</v>
      </c>
      <c r="G26" s="75">
        <f>Ewidencja!I32</f>
        <v>24</v>
      </c>
      <c r="H26" s="75">
        <f>Ewidencja!J32</f>
        <v>0</v>
      </c>
      <c r="I26" s="75">
        <f>Ewidencja!K32</f>
        <v>0</v>
      </c>
      <c r="J26" s="75">
        <f>Ewidencja!L32</f>
        <v>3</v>
      </c>
      <c r="K26" s="75">
        <f>Ewidencja!M32</f>
        <v>16</v>
      </c>
      <c r="L26" s="75">
        <f>Ewidencja!N32</f>
        <v>5</v>
      </c>
      <c r="M26" s="75">
        <f>Ewidencja!O32</f>
        <v>0</v>
      </c>
      <c r="N26" s="75">
        <f>Ewidencja!P32</f>
        <v>0</v>
      </c>
      <c r="O26" s="75">
        <f>Ewidencja!Q32</f>
        <v>0</v>
      </c>
      <c r="P26" s="75">
        <f>Ewidencja!R32</f>
        <v>0</v>
      </c>
      <c r="Q26" s="75">
        <f>Ewidencja!S32</f>
        <v>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Ewidencja!H33</f>
        <v>21</v>
      </c>
      <c r="G27" s="76">
        <f>Ewidencja!I33</f>
        <v>21</v>
      </c>
      <c r="H27" s="76">
        <f>Ewidencja!J33</f>
        <v>0</v>
      </c>
      <c r="I27" s="76">
        <f>Ewidencja!K33</f>
        <v>0</v>
      </c>
      <c r="J27" s="76">
        <f>Ewidencja!L33</f>
        <v>0</v>
      </c>
      <c r="K27" s="76">
        <f>Ewidencja!M33</f>
        <v>16</v>
      </c>
      <c r="L27" s="76">
        <f>Ewidencja!N33</f>
        <v>5</v>
      </c>
      <c r="M27" s="76">
        <f>Ewidencja!O33</f>
        <v>0</v>
      </c>
      <c r="N27" s="76">
        <f>Ewidencja!P33</f>
        <v>0</v>
      </c>
      <c r="O27" s="76">
        <f>Ewidencja!Q33</f>
        <v>0</v>
      </c>
      <c r="P27" s="76">
        <f>Ewidencja!R33</f>
        <v>0</v>
      </c>
      <c r="Q27" s="76">
        <f>Ewidencja!S33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Ewidencja!H34</f>
        <v>3</v>
      </c>
      <c r="G28" s="76">
        <f>Ewidencja!I34</f>
        <v>3</v>
      </c>
      <c r="H28" s="76">
        <f>Ewidencja!J34</f>
        <v>0</v>
      </c>
      <c r="I28" s="76">
        <f>Ewidencja!K34</f>
        <v>0</v>
      </c>
      <c r="J28" s="76">
        <f>Ewidencja!L34</f>
        <v>3</v>
      </c>
      <c r="K28" s="76">
        <f>Ewidencja!M34</f>
        <v>0</v>
      </c>
      <c r="L28" s="76">
        <f>Ewidencja!N34</f>
        <v>0</v>
      </c>
      <c r="M28" s="76">
        <f>Ewidencja!O34</f>
        <v>0</v>
      </c>
      <c r="N28" s="76">
        <f>Ewidencja!P34</f>
        <v>0</v>
      </c>
      <c r="O28" s="76">
        <f>Ewidencja!Q34</f>
        <v>0</v>
      </c>
      <c r="P28" s="76">
        <f>Ewidencja!R34</f>
        <v>0</v>
      </c>
      <c r="Q28" s="76">
        <f>Ewidencja!S34</f>
        <v>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Ewidencja!H35</f>
        <v>0</v>
      </c>
      <c r="G29" s="76">
        <f>Ewidencja!I35</f>
        <v>0</v>
      </c>
      <c r="H29" s="76">
        <f>Ewidencja!J35</f>
        <v>0</v>
      </c>
      <c r="I29" s="76">
        <f>Ewidencja!K35</f>
        <v>0</v>
      </c>
      <c r="J29" s="76">
        <f>Ewidencja!L35</f>
        <v>0</v>
      </c>
      <c r="K29" s="76">
        <f>Ewidencja!M35</f>
        <v>0</v>
      </c>
      <c r="L29" s="76">
        <f>Ewidencja!N35</f>
        <v>0</v>
      </c>
      <c r="M29" s="76">
        <f>Ewidencja!O35</f>
        <v>0</v>
      </c>
      <c r="N29" s="76">
        <f>Ewidencja!P35</f>
        <v>0</v>
      </c>
      <c r="O29" s="76">
        <f>Ewidencja!Q35</f>
        <v>0</v>
      </c>
      <c r="P29" s="76">
        <f>Ewidencja!R35</f>
        <v>0</v>
      </c>
      <c r="Q29" s="76">
        <f>Ewidencja!S35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Ewidencja!H36</f>
        <v>0</v>
      </c>
      <c r="G30" s="76">
        <f>Ewidencja!I36</f>
        <v>0</v>
      </c>
      <c r="H30" s="76">
        <f>Ewidencja!J36</f>
        <v>0</v>
      </c>
      <c r="I30" s="76">
        <f>Ewidencja!K36</f>
        <v>0</v>
      </c>
      <c r="J30" s="76">
        <f>Ewidencja!L36</f>
        <v>0</v>
      </c>
      <c r="K30" s="76">
        <f>Ewidencja!M36</f>
        <v>0</v>
      </c>
      <c r="L30" s="76">
        <f>Ewidencja!N36</f>
        <v>0</v>
      </c>
      <c r="M30" s="76">
        <f>Ewidencja!O36</f>
        <v>0</v>
      </c>
      <c r="N30" s="76">
        <f>Ewidencja!P36</f>
        <v>0</v>
      </c>
      <c r="O30" s="76">
        <f>Ewidencja!Q36</f>
        <v>0</v>
      </c>
      <c r="P30" s="76">
        <f>Ewidencja!R36</f>
        <v>0</v>
      </c>
      <c r="Q30" s="76">
        <f>Ewidencja!S36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Ewidencja!H37</f>
        <v>0</v>
      </c>
      <c r="G31" s="76">
        <f>Ewidencja!I37</f>
        <v>0</v>
      </c>
      <c r="H31" s="76">
        <f>Ewidencja!J37</f>
        <v>0</v>
      </c>
      <c r="I31" s="76">
        <f>Ewidencja!K37</f>
        <v>0</v>
      </c>
      <c r="J31" s="76">
        <f>Ewidencja!L37</f>
        <v>0</v>
      </c>
      <c r="K31" s="76">
        <f>Ewidencja!M37</f>
        <v>0</v>
      </c>
      <c r="L31" s="76">
        <f>Ewidencja!N37</f>
        <v>0</v>
      </c>
      <c r="M31" s="76">
        <f>Ewidencja!O37</f>
        <v>0</v>
      </c>
      <c r="N31" s="76">
        <f>Ewidencja!P37</f>
        <v>0</v>
      </c>
      <c r="O31" s="76">
        <f>Ewidencja!Q37</f>
        <v>0</v>
      </c>
      <c r="P31" s="76">
        <f>Ewidencja!R37</f>
        <v>0</v>
      </c>
      <c r="Q31" s="76">
        <f>Ewidencja!S37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",UPPER(Ewidencja!F38))</f>
        <v>EWIDENCJA SPRAW Z WYKAZU S W SĄDACH OKRĘGOWYCH ZA III KWARTAŁY 2014 r. - SO W OLSZTYNIE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Ewidencja!H38</f>
        <v>106</v>
      </c>
      <c r="G26" s="75">
        <f>Ewidencja!I38</f>
        <v>104</v>
      </c>
      <c r="H26" s="75">
        <f>Ewidencja!J38</f>
        <v>15</v>
      </c>
      <c r="I26" s="75">
        <f>Ewidencja!K38</f>
        <v>15</v>
      </c>
      <c r="J26" s="75">
        <f>Ewidencja!L38</f>
        <v>44</v>
      </c>
      <c r="K26" s="75">
        <f>Ewidencja!M38</f>
        <v>17</v>
      </c>
      <c r="L26" s="75">
        <f>Ewidencja!N38</f>
        <v>28</v>
      </c>
      <c r="M26" s="75">
        <f>Ewidencja!O38</f>
        <v>8</v>
      </c>
      <c r="N26" s="75">
        <f>Ewidencja!P38</f>
        <v>8</v>
      </c>
      <c r="O26" s="75">
        <f>Ewidencja!Q38</f>
        <v>0</v>
      </c>
      <c r="P26" s="75">
        <f>Ewidencja!R38</f>
        <v>0</v>
      </c>
      <c r="Q26" s="75">
        <f>Ewidencja!S38</f>
        <v>48500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Ewidencja!H39</f>
        <v>60</v>
      </c>
      <c r="G27" s="76">
        <f>Ewidencja!I39</f>
        <v>59</v>
      </c>
      <c r="H27" s="76">
        <f>Ewidencja!J39</f>
        <v>3</v>
      </c>
      <c r="I27" s="76">
        <f>Ewidencja!K39</f>
        <v>3</v>
      </c>
      <c r="J27" s="76">
        <f>Ewidencja!L39</f>
        <v>28</v>
      </c>
      <c r="K27" s="76">
        <f>Ewidencja!M39</f>
        <v>5</v>
      </c>
      <c r="L27" s="76">
        <f>Ewidencja!N39</f>
        <v>23</v>
      </c>
      <c r="M27" s="76">
        <f>Ewidencja!O39</f>
        <v>1</v>
      </c>
      <c r="N27" s="76">
        <f>Ewidencja!P39</f>
        <v>1</v>
      </c>
      <c r="O27" s="76">
        <f>Ewidencja!Q39</f>
        <v>0</v>
      </c>
      <c r="P27" s="76">
        <f>Ewidencja!R39</f>
        <v>0</v>
      </c>
      <c r="Q27" s="76">
        <f>Ewidencja!S39</f>
        <v>11000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Ewidencja!H40</f>
        <v>41</v>
      </c>
      <c r="G28" s="76">
        <f>Ewidencja!I40</f>
        <v>42</v>
      </c>
      <c r="H28" s="76">
        <f>Ewidencja!J40</f>
        <v>10</v>
      </c>
      <c r="I28" s="76">
        <f>Ewidencja!K40</f>
        <v>10</v>
      </c>
      <c r="J28" s="76">
        <f>Ewidencja!L40</f>
        <v>15</v>
      </c>
      <c r="K28" s="76">
        <f>Ewidencja!M40</f>
        <v>12</v>
      </c>
      <c r="L28" s="76">
        <f>Ewidencja!N40</f>
        <v>5</v>
      </c>
      <c r="M28" s="76">
        <f>Ewidencja!O40</f>
        <v>5</v>
      </c>
      <c r="N28" s="76">
        <f>Ewidencja!P40</f>
        <v>5</v>
      </c>
      <c r="O28" s="76">
        <f>Ewidencja!Q40</f>
        <v>0</v>
      </c>
      <c r="P28" s="76">
        <f>Ewidencja!R40</f>
        <v>0</v>
      </c>
      <c r="Q28" s="76">
        <f>Ewidencja!S40</f>
        <v>33500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Ewidencja!H41</f>
        <v>0</v>
      </c>
      <c r="G29" s="76">
        <f>Ewidencja!I41</f>
        <v>0</v>
      </c>
      <c r="H29" s="76">
        <f>Ewidencja!J41</f>
        <v>0</v>
      </c>
      <c r="I29" s="76">
        <f>Ewidencja!K41</f>
        <v>0</v>
      </c>
      <c r="J29" s="76">
        <f>Ewidencja!L41</f>
        <v>0</v>
      </c>
      <c r="K29" s="76">
        <f>Ewidencja!M41</f>
        <v>0</v>
      </c>
      <c r="L29" s="76">
        <f>Ewidencja!N41</f>
        <v>0</v>
      </c>
      <c r="M29" s="76">
        <f>Ewidencja!O41</f>
        <v>0</v>
      </c>
      <c r="N29" s="76">
        <f>Ewidencja!P41</f>
        <v>0</v>
      </c>
      <c r="O29" s="76">
        <f>Ewidencja!Q41</f>
        <v>0</v>
      </c>
      <c r="P29" s="76">
        <f>Ewidencja!R41</f>
        <v>0</v>
      </c>
      <c r="Q29" s="76">
        <f>Ewidencja!S41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Ewidencja!H42</f>
        <v>0</v>
      </c>
      <c r="G30" s="76">
        <f>Ewidencja!I42</f>
        <v>0</v>
      </c>
      <c r="H30" s="76">
        <f>Ewidencja!J42</f>
        <v>0</v>
      </c>
      <c r="I30" s="76">
        <f>Ewidencja!K42</f>
        <v>0</v>
      </c>
      <c r="J30" s="76">
        <f>Ewidencja!L42</f>
        <v>0</v>
      </c>
      <c r="K30" s="76">
        <f>Ewidencja!M42</f>
        <v>0</v>
      </c>
      <c r="L30" s="76">
        <f>Ewidencja!N42</f>
        <v>0</v>
      </c>
      <c r="M30" s="76">
        <f>Ewidencja!O42</f>
        <v>0</v>
      </c>
      <c r="N30" s="76">
        <f>Ewidencja!P42</f>
        <v>0</v>
      </c>
      <c r="O30" s="76">
        <f>Ewidencja!Q42</f>
        <v>0</v>
      </c>
      <c r="P30" s="76">
        <f>Ewidencja!R42</f>
        <v>0</v>
      </c>
      <c r="Q30" s="76">
        <f>Ewidencja!S42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Ewidencja!H43</f>
        <v>5</v>
      </c>
      <c r="G31" s="76">
        <f>Ewidencja!I43</f>
        <v>3</v>
      </c>
      <c r="H31" s="76">
        <f>Ewidencja!J43</f>
        <v>2</v>
      </c>
      <c r="I31" s="76">
        <f>Ewidencja!K43</f>
        <v>2</v>
      </c>
      <c r="J31" s="76">
        <f>Ewidencja!L43</f>
        <v>1</v>
      </c>
      <c r="K31" s="76">
        <f>Ewidencja!M43</f>
        <v>0</v>
      </c>
      <c r="L31" s="76">
        <f>Ewidencja!N43</f>
        <v>0</v>
      </c>
      <c r="M31" s="76">
        <f>Ewidencja!O43</f>
        <v>2</v>
      </c>
      <c r="N31" s="76">
        <f>Ewidencja!P43</f>
        <v>2</v>
      </c>
      <c r="O31" s="76">
        <f>Ewidencja!Q43</f>
        <v>0</v>
      </c>
      <c r="P31" s="76">
        <f>Ewidencja!R43</f>
        <v>0</v>
      </c>
      <c r="Q31" s="76">
        <f>Ewidencja!S43</f>
        <v>4000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",UPPER(Ewidencja!F44))</f>
        <v>EWIDENCJA SPRAW Z WYKAZU S W SĄDACH OKRĘGOWYCH ZA III KWARTAŁY 2014 r. - SO W OSTROŁĘCE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Ewidencja!H44</f>
        <v>36</v>
      </c>
      <c r="G26" s="75">
        <f>Ewidencja!I44</f>
        <v>40</v>
      </c>
      <c r="H26" s="75">
        <f>Ewidencja!J44</f>
        <v>11</v>
      </c>
      <c r="I26" s="75">
        <f>Ewidencja!K44</f>
        <v>11</v>
      </c>
      <c r="J26" s="75">
        <f>Ewidencja!L44</f>
        <v>15</v>
      </c>
      <c r="K26" s="75">
        <f>Ewidencja!M44</f>
        <v>7</v>
      </c>
      <c r="L26" s="75">
        <f>Ewidencja!N44</f>
        <v>7</v>
      </c>
      <c r="M26" s="75">
        <f>Ewidencja!O44</f>
        <v>2</v>
      </c>
      <c r="N26" s="75">
        <f>Ewidencja!P44</f>
        <v>2</v>
      </c>
      <c r="O26" s="75">
        <f>Ewidencja!Q44</f>
        <v>0</v>
      </c>
      <c r="P26" s="75">
        <f>Ewidencja!R44</f>
        <v>0</v>
      </c>
      <c r="Q26" s="75">
        <f>Ewidencja!S44</f>
        <v>70100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Ewidencja!H45</f>
        <v>19</v>
      </c>
      <c r="G27" s="76">
        <f>Ewidencja!I45</f>
        <v>21</v>
      </c>
      <c r="H27" s="76">
        <f>Ewidencja!J45</f>
        <v>1</v>
      </c>
      <c r="I27" s="76">
        <f>Ewidencja!K45</f>
        <v>1</v>
      </c>
      <c r="J27" s="76">
        <f>Ewidencja!L45</f>
        <v>13</v>
      </c>
      <c r="K27" s="76">
        <f>Ewidencja!M45</f>
        <v>1</v>
      </c>
      <c r="L27" s="76">
        <f>Ewidencja!N45</f>
        <v>6</v>
      </c>
      <c r="M27" s="76">
        <f>Ewidencja!O45</f>
        <v>1</v>
      </c>
      <c r="N27" s="76">
        <f>Ewidencja!P45</f>
        <v>1</v>
      </c>
      <c r="O27" s="76">
        <f>Ewidencja!Q45</f>
        <v>0</v>
      </c>
      <c r="P27" s="76">
        <f>Ewidencja!R45</f>
        <v>0</v>
      </c>
      <c r="Q27" s="76">
        <f>Ewidencja!S45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Ewidencja!H46</f>
        <v>16</v>
      </c>
      <c r="G28" s="76">
        <f>Ewidencja!I46</f>
        <v>19</v>
      </c>
      <c r="H28" s="76">
        <f>Ewidencja!J46</f>
        <v>10</v>
      </c>
      <c r="I28" s="76">
        <f>Ewidencja!K46</f>
        <v>10</v>
      </c>
      <c r="J28" s="76">
        <f>Ewidencja!L46</f>
        <v>2</v>
      </c>
      <c r="K28" s="76">
        <f>Ewidencja!M46</f>
        <v>6</v>
      </c>
      <c r="L28" s="76">
        <f>Ewidencja!N46</f>
        <v>1</v>
      </c>
      <c r="M28" s="76">
        <f>Ewidencja!O46</f>
        <v>0</v>
      </c>
      <c r="N28" s="76">
        <f>Ewidencja!P46</f>
        <v>0</v>
      </c>
      <c r="O28" s="76">
        <f>Ewidencja!Q46</f>
        <v>0</v>
      </c>
      <c r="P28" s="76">
        <f>Ewidencja!R46</f>
        <v>0</v>
      </c>
      <c r="Q28" s="76">
        <f>Ewidencja!S46</f>
        <v>68100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Ewidencja!H47</f>
        <v>0</v>
      </c>
      <c r="G29" s="76">
        <f>Ewidencja!I47</f>
        <v>0</v>
      </c>
      <c r="H29" s="76">
        <f>Ewidencja!J47</f>
        <v>0</v>
      </c>
      <c r="I29" s="76">
        <f>Ewidencja!K47</f>
        <v>0</v>
      </c>
      <c r="J29" s="76">
        <f>Ewidencja!L47</f>
        <v>0</v>
      </c>
      <c r="K29" s="76">
        <f>Ewidencja!M47</f>
        <v>0</v>
      </c>
      <c r="L29" s="76">
        <f>Ewidencja!N47</f>
        <v>0</v>
      </c>
      <c r="M29" s="76">
        <f>Ewidencja!O47</f>
        <v>0</v>
      </c>
      <c r="N29" s="76">
        <f>Ewidencja!P47</f>
        <v>0</v>
      </c>
      <c r="O29" s="76">
        <f>Ewidencja!Q47</f>
        <v>0</v>
      </c>
      <c r="P29" s="76">
        <f>Ewidencja!R47</f>
        <v>0</v>
      </c>
      <c r="Q29" s="76">
        <f>Ewidencja!S47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Ewidencja!H48</f>
        <v>1</v>
      </c>
      <c r="G30" s="76">
        <f>Ewidencja!I48</f>
        <v>0</v>
      </c>
      <c r="H30" s="76">
        <f>Ewidencja!J48</f>
        <v>0</v>
      </c>
      <c r="I30" s="76">
        <f>Ewidencja!K48</f>
        <v>0</v>
      </c>
      <c r="J30" s="76">
        <f>Ewidencja!L48</f>
        <v>0</v>
      </c>
      <c r="K30" s="76">
        <f>Ewidencja!M48</f>
        <v>0</v>
      </c>
      <c r="L30" s="76">
        <f>Ewidencja!N48</f>
        <v>0</v>
      </c>
      <c r="M30" s="76">
        <f>Ewidencja!O48</f>
        <v>1</v>
      </c>
      <c r="N30" s="76">
        <f>Ewidencja!P48</f>
        <v>1</v>
      </c>
      <c r="O30" s="76">
        <f>Ewidencja!Q48</f>
        <v>0</v>
      </c>
      <c r="P30" s="76">
        <f>Ewidencja!R48</f>
        <v>0</v>
      </c>
      <c r="Q30" s="76">
        <f>Ewidencja!S48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Ewidencja!H49</f>
        <v>0</v>
      </c>
      <c r="G31" s="76">
        <f>Ewidencja!I49</f>
        <v>0</v>
      </c>
      <c r="H31" s="76">
        <f>Ewidencja!J49</f>
        <v>0</v>
      </c>
      <c r="I31" s="76">
        <f>Ewidencja!K49</f>
        <v>0</v>
      </c>
      <c r="J31" s="76">
        <f>Ewidencja!L49</f>
        <v>0</v>
      </c>
      <c r="K31" s="76">
        <f>Ewidencja!M49</f>
        <v>0</v>
      </c>
      <c r="L31" s="76">
        <f>Ewidencja!N49</f>
        <v>0</v>
      </c>
      <c r="M31" s="76">
        <f>Ewidencja!O49</f>
        <v>0</v>
      </c>
      <c r="N31" s="76">
        <f>Ewidencja!P49</f>
        <v>0</v>
      </c>
      <c r="O31" s="76">
        <f>Ewidencja!Q49</f>
        <v>0</v>
      </c>
      <c r="P31" s="76">
        <f>Ewidencja!R49</f>
        <v>0</v>
      </c>
      <c r="Q31" s="76">
        <f>Ewidencja!S49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",UPPER(Ewidencja!F50))</f>
        <v>EWIDENCJA  SPRAW Z WYKAZU S W SĄDACH OKRĘGOWYCH ZA III KWARTAŁY 2014 r. - SO W SUWAŁKACH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Ewidencja!H50</f>
        <v>67</v>
      </c>
      <c r="G26" s="75">
        <f>Ewidencja!I50</f>
        <v>66</v>
      </c>
      <c r="H26" s="75">
        <f>Ewidencja!J50</f>
        <v>3</v>
      </c>
      <c r="I26" s="75">
        <f>Ewidencja!K50</f>
        <v>3</v>
      </c>
      <c r="J26" s="75">
        <f>Ewidencja!L50</f>
        <v>11</v>
      </c>
      <c r="K26" s="75">
        <f>Ewidencja!M50</f>
        <v>50</v>
      </c>
      <c r="L26" s="75">
        <f>Ewidencja!N50</f>
        <v>2</v>
      </c>
      <c r="M26" s="75">
        <f>Ewidencja!O50</f>
        <v>4</v>
      </c>
      <c r="N26" s="75">
        <f>Ewidencja!P50</f>
        <v>3</v>
      </c>
      <c r="O26" s="75">
        <f>Ewidencja!Q50</f>
        <v>1</v>
      </c>
      <c r="P26" s="75">
        <f>Ewidencja!R50</f>
        <v>0</v>
      </c>
      <c r="Q26" s="75">
        <f>Ewidencja!S50</f>
        <v>8000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Ewidencja!H51</f>
        <v>10</v>
      </c>
      <c r="G27" s="76">
        <f>Ewidencja!I51</f>
        <v>11</v>
      </c>
      <c r="H27" s="76">
        <f>Ewidencja!J51</f>
        <v>2</v>
      </c>
      <c r="I27" s="76">
        <f>Ewidencja!K51</f>
        <v>2</v>
      </c>
      <c r="J27" s="76">
        <f>Ewidencja!L51</f>
        <v>7</v>
      </c>
      <c r="K27" s="76">
        <f>Ewidencja!M51</f>
        <v>0</v>
      </c>
      <c r="L27" s="76">
        <f>Ewidencja!N51</f>
        <v>2</v>
      </c>
      <c r="M27" s="76">
        <f>Ewidencja!O51</f>
        <v>0</v>
      </c>
      <c r="N27" s="76">
        <f>Ewidencja!P51</f>
        <v>0</v>
      </c>
      <c r="O27" s="76">
        <f>Ewidencja!Q51</f>
        <v>0</v>
      </c>
      <c r="P27" s="76">
        <f>Ewidencja!R51</f>
        <v>0</v>
      </c>
      <c r="Q27" s="76">
        <f>Ewidencja!S51</f>
        <v>6000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Ewidencja!H52</f>
        <v>57</v>
      </c>
      <c r="G28" s="76">
        <f>Ewidencja!I52</f>
        <v>55</v>
      </c>
      <c r="H28" s="76">
        <f>Ewidencja!J52</f>
        <v>1</v>
      </c>
      <c r="I28" s="76">
        <f>Ewidencja!K52</f>
        <v>1</v>
      </c>
      <c r="J28" s="76">
        <f>Ewidencja!L52</f>
        <v>4</v>
      </c>
      <c r="K28" s="76">
        <f>Ewidencja!M52</f>
        <v>50</v>
      </c>
      <c r="L28" s="76">
        <f>Ewidencja!N52</f>
        <v>0</v>
      </c>
      <c r="M28" s="76">
        <f>Ewidencja!O52</f>
        <v>4</v>
      </c>
      <c r="N28" s="76">
        <f>Ewidencja!P52</f>
        <v>3</v>
      </c>
      <c r="O28" s="76">
        <f>Ewidencja!Q52</f>
        <v>1</v>
      </c>
      <c r="P28" s="76">
        <f>Ewidencja!R52</f>
        <v>0</v>
      </c>
      <c r="Q28" s="76">
        <f>Ewidencja!S52</f>
        <v>2000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Ewidencja!H53</f>
        <v>0</v>
      </c>
      <c r="G29" s="76">
        <f>Ewidencja!I53</f>
        <v>0</v>
      </c>
      <c r="H29" s="76">
        <f>Ewidencja!J53</f>
        <v>0</v>
      </c>
      <c r="I29" s="76">
        <f>Ewidencja!K53</f>
        <v>0</v>
      </c>
      <c r="J29" s="76">
        <f>Ewidencja!L53</f>
        <v>0</v>
      </c>
      <c r="K29" s="76">
        <f>Ewidencja!M53</f>
        <v>0</v>
      </c>
      <c r="L29" s="76">
        <f>Ewidencja!N53</f>
        <v>0</v>
      </c>
      <c r="M29" s="76">
        <f>Ewidencja!O53</f>
        <v>0</v>
      </c>
      <c r="N29" s="76">
        <f>Ewidencja!P53</f>
        <v>0</v>
      </c>
      <c r="O29" s="76">
        <f>Ewidencja!Q53</f>
        <v>0</v>
      </c>
      <c r="P29" s="76">
        <f>Ewidencja!R53</f>
        <v>0</v>
      </c>
      <c r="Q29" s="76">
        <f>Ewidencja!S53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Ewidencja!H54</f>
        <v>0</v>
      </c>
      <c r="G30" s="76">
        <f>Ewidencja!I54</f>
        <v>0</v>
      </c>
      <c r="H30" s="76">
        <f>Ewidencja!J54</f>
        <v>0</v>
      </c>
      <c r="I30" s="76">
        <f>Ewidencja!K54</f>
        <v>0</v>
      </c>
      <c r="J30" s="76">
        <f>Ewidencja!L54</f>
        <v>0</v>
      </c>
      <c r="K30" s="76">
        <f>Ewidencja!M54</f>
        <v>0</v>
      </c>
      <c r="L30" s="76">
        <f>Ewidencja!N54</f>
        <v>0</v>
      </c>
      <c r="M30" s="76">
        <f>Ewidencja!O54</f>
        <v>0</v>
      </c>
      <c r="N30" s="76">
        <f>Ewidencja!P54</f>
        <v>0</v>
      </c>
      <c r="O30" s="76">
        <f>Ewidencja!Q54</f>
        <v>0</v>
      </c>
      <c r="P30" s="76">
        <f>Ewidencja!R54</f>
        <v>0</v>
      </c>
      <c r="Q30" s="76">
        <f>Ewidencja!S54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Ewidencja!H55</f>
        <v>0</v>
      </c>
      <c r="G31" s="76">
        <f>Ewidencja!I55</f>
        <v>0</v>
      </c>
      <c r="H31" s="76">
        <f>Ewidencja!J55</f>
        <v>0</v>
      </c>
      <c r="I31" s="76">
        <f>Ewidencja!K55</f>
        <v>0</v>
      </c>
      <c r="J31" s="76">
        <f>Ewidencja!L55</f>
        <v>0</v>
      </c>
      <c r="K31" s="76">
        <f>Ewidencja!M55</f>
        <v>0</v>
      </c>
      <c r="L31" s="76">
        <f>Ewidencja!N55</f>
        <v>0</v>
      </c>
      <c r="M31" s="76">
        <f>Ewidencja!O55</f>
        <v>0</v>
      </c>
      <c r="N31" s="76">
        <f>Ewidencja!P55</f>
        <v>0</v>
      </c>
      <c r="O31" s="76">
        <f>Ewidencja!Q55</f>
        <v>0</v>
      </c>
      <c r="P31" s="76">
        <f>Ewidencja!R55</f>
        <v>0</v>
      </c>
      <c r="Q31" s="76">
        <f>Ewidencja!S55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",UPPER(Ewidencja!E62))</f>
        <v>EWIDENCJA SPRAW Z WYKAZU S W SĄDACH OKRĘGOWYCH ZA III KWARTAŁY 2014 r. - APELACJA GDAŃSKA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Ewidencja!H98</f>
        <v>3815</v>
      </c>
      <c r="G26" s="75">
        <f>Ewidencja!I98</f>
        <v>3823</v>
      </c>
      <c r="H26" s="75">
        <f>Ewidencja!J98</f>
        <v>110</v>
      </c>
      <c r="I26" s="75">
        <f>Ewidencja!K98</f>
        <v>108</v>
      </c>
      <c r="J26" s="75">
        <f>Ewidencja!L98</f>
        <v>302</v>
      </c>
      <c r="K26" s="75">
        <f>Ewidencja!M98</f>
        <v>2704</v>
      </c>
      <c r="L26" s="75">
        <f>Ewidencja!N98</f>
        <v>707</v>
      </c>
      <c r="M26" s="75">
        <f>Ewidencja!O98</f>
        <v>266</v>
      </c>
      <c r="N26" s="75">
        <f>Ewidencja!P98</f>
        <v>241</v>
      </c>
      <c r="O26" s="75">
        <f>Ewidencja!Q98</f>
        <v>21</v>
      </c>
      <c r="P26" s="75">
        <f>Ewidencja!R98</f>
        <v>4</v>
      </c>
      <c r="Q26" s="75">
        <f>Ewidencja!S98</f>
        <v>353500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Ewidencja!H99</f>
        <v>301</v>
      </c>
      <c r="G27" s="76">
        <f>Ewidencja!I99</f>
        <v>259</v>
      </c>
      <c r="H27" s="76">
        <f>Ewidencja!J99</f>
        <v>16</v>
      </c>
      <c r="I27" s="76">
        <f>Ewidencja!K99</f>
        <v>16</v>
      </c>
      <c r="J27" s="76">
        <f>Ewidencja!L99</f>
        <v>102</v>
      </c>
      <c r="K27" s="76">
        <f>Ewidencja!M99</f>
        <v>35</v>
      </c>
      <c r="L27" s="76">
        <f>Ewidencja!N99</f>
        <v>106</v>
      </c>
      <c r="M27" s="76">
        <f>Ewidencja!O99</f>
        <v>48</v>
      </c>
      <c r="N27" s="76">
        <f>Ewidencja!P99</f>
        <v>47</v>
      </c>
      <c r="O27" s="76">
        <f>Ewidencja!Q99</f>
        <v>1</v>
      </c>
      <c r="P27" s="76">
        <f>Ewidencja!R99</f>
        <v>0</v>
      </c>
      <c r="Q27" s="76">
        <f>Ewidencja!S99</f>
        <v>51000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Ewidencja!H100</f>
        <v>3485</v>
      </c>
      <c r="G28" s="76">
        <f>Ewidencja!I100</f>
        <v>3529</v>
      </c>
      <c r="H28" s="76">
        <f>Ewidencja!J100</f>
        <v>86</v>
      </c>
      <c r="I28" s="76">
        <f>Ewidencja!K100</f>
        <v>84</v>
      </c>
      <c r="J28" s="76">
        <f>Ewidencja!L100</f>
        <v>187</v>
      </c>
      <c r="K28" s="76">
        <f>Ewidencja!M100</f>
        <v>2657</v>
      </c>
      <c r="L28" s="76">
        <f>Ewidencja!N100</f>
        <v>599</v>
      </c>
      <c r="M28" s="76">
        <f>Ewidencja!O100</f>
        <v>215</v>
      </c>
      <c r="N28" s="76">
        <f>Ewidencja!P100</f>
        <v>191</v>
      </c>
      <c r="O28" s="76">
        <f>Ewidencja!Q100</f>
        <v>20</v>
      </c>
      <c r="P28" s="76">
        <f>Ewidencja!R100</f>
        <v>4</v>
      </c>
      <c r="Q28" s="76">
        <f>Ewidencja!S100</f>
        <v>284500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Ewidencja!H101</f>
        <v>1</v>
      </c>
      <c r="G29" s="76">
        <f>Ewidencja!I101</f>
        <v>3</v>
      </c>
      <c r="H29" s="76">
        <f>Ewidencja!J101</f>
        <v>0</v>
      </c>
      <c r="I29" s="76">
        <f>Ewidencja!K101</f>
        <v>0</v>
      </c>
      <c r="J29" s="76">
        <f>Ewidencja!L101</f>
        <v>3</v>
      </c>
      <c r="K29" s="76">
        <f>Ewidencja!M101</f>
        <v>0</v>
      </c>
      <c r="L29" s="76">
        <f>Ewidencja!N101</f>
        <v>0</v>
      </c>
      <c r="M29" s="76">
        <f>Ewidencja!O101</f>
        <v>0</v>
      </c>
      <c r="N29" s="76">
        <f>Ewidencja!P101</f>
        <v>0</v>
      </c>
      <c r="O29" s="76">
        <f>Ewidencja!Q101</f>
        <v>0</v>
      </c>
      <c r="P29" s="76">
        <f>Ewidencja!R101</f>
        <v>0</v>
      </c>
      <c r="Q29" s="76">
        <f>Ewidencja!S101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Ewidencja!H102</f>
        <v>4</v>
      </c>
      <c r="G30" s="76">
        <f>Ewidencja!I102</f>
        <v>7</v>
      </c>
      <c r="H30" s="76">
        <f>Ewidencja!J102</f>
        <v>0</v>
      </c>
      <c r="I30" s="76">
        <f>Ewidencja!K102</f>
        <v>0</v>
      </c>
      <c r="J30" s="76">
        <f>Ewidencja!L102</f>
        <v>4</v>
      </c>
      <c r="K30" s="76">
        <f>Ewidencja!M102</f>
        <v>2</v>
      </c>
      <c r="L30" s="76">
        <f>Ewidencja!N102</f>
        <v>1</v>
      </c>
      <c r="M30" s="76">
        <f>Ewidencja!O102</f>
        <v>1</v>
      </c>
      <c r="N30" s="76">
        <f>Ewidencja!P102</f>
        <v>1</v>
      </c>
      <c r="O30" s="76">
        <f>Ewidencja!Q102</f>
        <v>0</v>
      </c>
      <c r="P30" s="76">
        <f>Ewidencja!R102</f>
        <v>0</v>
      </c>
      <c r="Q30" s="76">
        <f>Ewidencja!S102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Ewidencja!H103</f>
        <v>24</v>
      </c>
      <c r="G31" s="76">
        <f>Ewidencja!I103</f>
        <v>25</v>
      </c>
      <c r="H31" s="76">
        <f>Ewidencja!J103</f>
        <v>8</v>
      </c>
      <c r="I31" s="76">
        <f>Ewidencja!K103</f>
        <v>8</v>
      </c>
      <c r="J31" s="76">
        <f>Ewidencja!L103</f>
        <v>6</v>
      </c>
      <c r="K31" s="76">
        <f>Ewidencja!M103</f>
        <v>10</v>
      </c>
      <c r="L31" s="76">
        <f>Ewidencja!N103</f>
        <v>1</v>
      </c>
      <c r="M31" s="76">
        <f>Ewidencja!O103</f>
        <v>2</v>
      </c>
      <c r="N31" s="76">
        <f>Ewidencja!P103</f>
        <v>2</v>
      </c>
      <c r="O31" s="76">
        <f>Ewidencja!Q103</f>
        <v>0</v>
      </c>
      <c r="P31" s="76">
        <f>Ewidencja!R103</f>
        <v>0</v>
      </c>
      <c r="Q31" s="76">
        <f>Ewidencja!S103</f>
        <v>18000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",UPPER(Ewidencja!F62))</f>
        <v>EWIDENCJA SPRAW Z WYKAZU S W SĄDACH OKRĘGOWYCH ZA III KWARTAŁY 2014 r. - SO W BYDGOSZCZY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Ewidencja!H62</f>
        <v>125</v>
      </c>
      <c r="G26" s="75">
        <f>Ewidencja!I62</f>
        <v>117</v>
      </c>
      <c r="H26" s="75">
        <f>Ewidencja!J62</f>
        <v>10</v>
      </c>
      <c r="I26" s="75">
        <f>Ewidencja!K62</f>
        <v>9</v>
      </c>
      <c r="J26" s="75">
        <f>Ewidencja!L62</f>
        <v>60</v>
      </c>
      <c r="K26" s="75">
        <f>Ewidencja!M62</f>
        <v>32</v>
      </c>
      <c r="L26" s="75">
        <f>Ewidencja!N62</f>
        <v>15</v>
      </c>
      <c r="M26" s="75">
        <f>Ewidencja!O62</f>
        <v>16</v>
      </c>
      <c r="N26" s="75">
        <f>Ewidencja!P62</f>
        <v>15</v>
      </c>
      <c r="O26" s="75">
        <f>Ewidencja!Q62</f>
        <v>1</v>
      </c>
      <c r="P26" s="75">
        <f>Ewidencja!R62</f>
        <v>0</v>
      </c>
      <c r="Q26" s="75">
        <f>Ewidencja!S62</f>
        <v>25000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Ewidencja!H63</f>
        <v>42</v>
      </c>
      <c r="G27" s="76">
        <f>Ewidencja!I63</f>
        <v>36</v>
      </c>
      <c r="H27" s="76">
        <f>Ewidencja!J63</f>
        <v>1</v>
      </c>
      <c r="I27" s="76">
        <f>Ewidencja!K63</f>
        <v>1</v>
      </c>
      <c r="J27" s="76">
        <f>Ewidencja!L63</f>
        <v>20</v>
      </c>
      <c r="K27" s="76">
        <f>Ewidencja!M63</f>
        <v>1</v>
      </c>
      <c r="L27" s="76">
        <f>Ewidencja!N63</f>
        <v>14</v>
      </c>
      <c r="M27" s="76">
        <f>Ewidencja!O63</f>
        <v>8</v>
      </c>
      <c r="N27" s="76">
        <f>Ewidencja!P63</f>
        <v>7</v>
      </c>
      <c r="O27" s="76">
        <f>Ewidencja!Q63</f>
        <v>1</v>
      </c>
      <c r="P27" s="76">
        <f>Ewidencja!R63</f>
        <v>0</v>
      </c>
      <c r="Q27" s="76">
        <f>Ewidencja!S63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Ewidencja!H64</f>
        <v>82</v>
      </c>
      <c r="G28" s="76">
        <f>Ewidencja!I64</f>
        <v>81</v>
      </c>
      <c r="H28" s="76">
        <f>Ewidencja!J64</f>
        <v>9</v>
      </c>
      <c r="I28" s="76">
        <f>Ewidencja!K64</f>
        <v>8</v>
      </c>
      <c r="J28" s="76">
        <f>Ewidencja!L64</f>
        <v>40</v>
      </c>
      <c r="K28" s="76">
        <f>Ewidencja!M64</f>
        <v>31</v>
      </c>
      <c r="L28" s="76">
        <f>Ewidencja!N64</f>
        <v>1</v>
      </c>
      <c r="M28" s="76">
        <f>Ewidencja!O64</f>
        <v>7</v>
      </c>
      <c r="N28" s="76">
        <f>Ewidencja!P64</f>
        <v>7</v>
      </c>
      <c r="O28" s="76">
        <f>Ewidencja!Q64</f>
        <v>0</v>
      </c>
      <c r="P28" s="76">
        <f>Ewidencja!R64</f>
        <v>0</v>
      </c>
      <c r="Q28" s="76">
        <f>Ewidencja!S64</f>
        <v>23000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Ewidencja!H65</f>
        <v>0</v>
      </c>
      <c r="G29" s="76">
        <f>Ewidencja!I65</f>
        <v>0</v>
      </c>
      <c r="H29" s="76">
        <f>Ewidencja!J65</f>
        <v>0</v>
      </c>
      <c r="I29" s="76">
        <f>Ewidencja!K65</f>
        <v>0</v>
      </c>
      <c r="J29" s="76">
        <f>Ewidencja!L65</f>
        <v>0</v>
      </c>
      <c r="K29" s="76">
        <f>Ewidencja!M65</f>
        <v>0</v>
      </c>
      <c r="L29" s="76">
        <f>Ewidencja!N65</f>
        <v>0</v>
      </c>
      <c r="M29" s="76">
        <f>Ewidencja!O65</f>
        <v>0</v>
      </c>
      <c r="N29" s="76">
        <f>Ewidencja!P65</f>
        <v>0</v>
      </c>
      <c r="O29" s="76">
        <f>Ewidencja!Q65</f>
        <v>0</v>
      </c>
      <c r="P29" s="76">
        <f>Ewidencja!R65</f>
        <v>0</v>
      </c>
      <c r="Q29" s="76">
        <f>Ewidencja!S65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Ewidencja!H66</f>
        <v>0</v>
      </c>
      <c r="G30" s="76">
        <f>Ewidencja!I66</f>
        <v>0</v>
      </c>
      <c r="H30" s="76">
        <f>Ewidencja!J66</f>
        <v>0</v>
      </c>
      <c r="I30" s="76">
        <f>Ewidencja!K66</f>
        <v>0</v>
      </c>
      <c r="J30" s="76">
        <f>Ewidencja!L66</f>
        <v>0</v>
      </c>
      <c r="K30" s="76">
        <f>Ewidencja!M66</f>
        <v>0</v>
      </c>
      <c r="L30" s="76">
        <f>Ewidencja!N66</f>
        <v>0</v>
      </c>
      <c r="M30" s="76">
        <f>Ewidencja!O66</f>
        <v>0</v>
      </c>
      <c r="N30" s="76">
        <f>Ewidencja!P66</f>
        <v>0</v>
      </c>
      <c r="O30" s="76">
        <f>Ewidencja!Q66</f>
        <v>0</v>
      </c>
      <c r="P30" s="76">
        <f>Ewidencja!R66</f>
        <v>0</v>
      </c>
      <c r="Q30" s="76">
        <f>Ewidencja!S66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Ewidencja!H67</f>
        <v>1</v>
      </c>
      <c r="G31" s="76">
        <f>Ewidencja!I67</f>
        <v>0</v>
      </c>
      <c r="H31" s="76">
        <f>Ewidencja!J67</f>
        <v>0</v>
      </c>
      <c r="I31" s="76">
        <f>Ewidencja!K67</f>
        <v>0</v>
      </c>
      <c r="J31" s="76">
        <f>Ewidencja!L67</f>
        <v>0</v>
      </c>
      <c r="K31" s="76">
        <f>Ewidencja!M67</f>
        <v>0</v>
      </c>
      <c r="L31" s="76">
        <f>Ewidencja!N67</f>
        <v>0</v>
      </c>
      <c r="M31" s="76">
        <f>Ewidencja!O67</f>
        <v>1</v>
      </c>
      <c r="N31" s="76">
        <f>Ewidencja!P67</f>
        <v>1</v>
      </c>
      <c r="O31" s="76">
        <f>Ewidencja!Q67</f>
        <v>0</v>
      </c>
      <c r="P31" s="76">
        <f>Ewidencja!R67</f>
        <v>0</v>
      </c>
      <c r="Q31" s="76">
        <f>Ewidencja!S67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",UPPER(Ewidencja!F68))</f>
        <v>EWIDENCJA SPRAW Z WYKAZU S W SĄDACH OKRĘGOWYCH ZA III KWARTAŁY 2014 r. - SO W ELBLĄGU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Ewidencja!H68</f>
        <v>428</v>
      </c>
      <c r="G26" s="75">
        <f>Ewidencja!I68</f>
        <v>430</v>
      </c>
      <c r="H26" s="75">
        <f>Ewidencja!J68</f>
        <v>6</v>
      </c>
      <c r="I26" s="75">
        <f>Ewidencja!K68</f>
        <v>6</v>
      </c>
      <c r="J26" s="75">
        <f>Ewidencja!L68</f>
        <v>33</v>
      </c>
      <c r="K26" s="75">
        <f>Ewidencja!M68</f>
        <v>388</v>
      </c>
      <c r="L26" s="75">
        <f>Ewidencja!N68</f>
        <v>3</v>
      </c>
      <c r="M26" s="75">
        <f>Ewidencja!O68</f>
        <v>4</v>
      </c>
      <c r="N26" s="75">
        <f>Ewidencja!P68</f>
        <v>3</v>
      </c>
      <c r="O26" s="75">
        <f>Ewidencja!Q68</f>
        <v>0</v>
      </c>
      <c r="P26" s="75">
        <f>Ewidencja!R68</f>
        <v>1</v>
      </c>
      <c r="Q26" s="75">
        <f>Ewidencja!S68</f>
        <v>15000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Ewidencja!H69</f>
        <v>31</v>
      </c>
      <c r="G27" s="76">
        <f>Ewidencja!I69</f>
        <v>30</v>
      </c>
      <c r="H27" s="76">
        <f>Ewidencja!J69</f>
        <v>2</v>
      </c>
      <c r="I27" s="76">
        <f>Ewidencja!K69</f>
        <v>2</v>
      </c>
      <c r="J27" s="76">
        <f>Ewidencja!L69</f>
        <v>28</v>
      </c>
      <c r="K27" s="76">
        <f>Ewidencja!M69</f>
        <v>0</v>
      </c>
      <c r="L27" s="76">
        <f>Ewidencja!N69</f>
        <v>0</v>
      </c>
      <c r="M27" s="76">
        <f>Ewidencja!O69</f>
        <v>1</v>
      </c>
      <c r="N27" s="76">
        <f>Ewidencja!P69</f>
        <v>1</v>
      </c>
      <c r="O27" s="76">
        <f>Ewidencja!Q69</f>
        <v>0</v>
      </c>
      <c r="P27" s="76">
        <f>Ewidencja!R69</f>
        <v>0</v>
      </c>
      <c r="Q27" s="76">
        <f>Ewidencja!S69</f>
        <v>4000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Ewidencja!H70</f>
        <v>397</v>
      </c>
      <c r="G28" s="76">
        <f>Ewidencja!I70</f>
        <v>398</v>
      </c>
      <c r="H28" s="76">
        <f>Ewidencja!J70</f>
        <v>4</v>
      </c>
      <c r="I28" s="76">
        <f>Ewidencja!K70</f>
        <v>4</v>
      </c>
      <c r="J28" s="76">
        <f>Ewidencja!L70</f>
        <v>3</v>
      </c>
      <c r="K28" s="76">
        <f>Ewidencja!M70</f>
        <v>388</v>
      </c>
      <c r="L28" s="76">
        <f>Ewidencja!N70</f>
        <v>3</v>
      </c>
      <c r="M28" s="76">
        <f>Ewidencja!O70</f>
        <v>3</v>
      </c>
      <c r="N28" s="76">
        <f>Ewidencja!P70</f>
        <v>2</v>
      </c>
      <c r="O28" s="76">
        <f>Ewidencja!Q70</f>
        <v>0</v>
      </c>
      <c r="P28" s="76">
        <f>Ewidencja!R70</f>
        <v>1</v>
      </c>
      <c r="Q28" s="76">
        <f>Ewidencja!S70</f>
        <v>11000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Ewidencja!H71</f>
        <v>0</v>
      </c>
      <c r="G29" s="76">
        <f>Ewidencja!I71</f>
        <v>2</v>
      </c>
      <c r="H29" s="76">
        <f>Ewidencja!J71</f>
        <v>0</v>
      </c>
      <c r="I29" s="76">
        <f>Ewidencja!K71</f>
        <v>0</v>
      </c>
      <c r="J29" s="76">
        <f>Ewidencja!L71</f>
        <v>2</v>
      </c>
      <c r="K29" s="76">
        <f>Ewidencja!M71</f>
        <v>0</v>
      </c>
      <c r="L29" s="76">
        <f>Ewidencja!N71</f>
        <v>0</v>
      </c>
      <c r="M29" s="76">
        <f>Ewidencja!O71</f>
        <v>0</v>
      </c>
      <c r="N29" s="76">
        <f>Ewidencja!P71</f>
        <v>0</v>
      </c>
      <c r="O29" s="76">
        <f>Ewidencja!Q71</f>
        <v>0</v>
      </c>
      <c r="P29" s="76">
        <f>Ewidencja!R71</f>
        <v>0</v>
      </c>
      <c r="Q29" s="76">
        <f>Ewidencja!S71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Ewidencja!H72</f>
        <v>0</v>
      </c>
      <c r="G30" s="76">
        <f>Ewidencja!I72</f>
        <v>0</v>
      </c>
      <c r="H30" s="76">
        <f>Ewidencja!J72</f>
        <v>0</v>
      </c>
      <c r="I30" s="76">
        <f>Ewidencja!K72</f>
        <v>0</v>
      </c>
      <c r="J30" s="76">
        <f>Ewidencja!L72</f>
        <v>0</v>
      </c>
      <c r="K30" s="76">
        <f>Ewidencja!M72</f>
        <v>0</v>
      </c>
      <c r="L30" s="76">
        <f>Ewidencja!N72</f>
        <v>0</v>
      </c>
      <c r="M30" s="76">
        <f>Ewidencja!O72</f>
        <v>0</v>
      </c>
      <c r="N30" s="76">
        <f>Ewidencja!P72</f>
        <v>0</v>
      </c>
      <c r="O30" s="76">
        <f>Ewidencja!Q72</f>
        <v>0</v>
      </c>
      <c r="P30" s="76">
        <f>Ewidencja!R72</f>
        <v>0</v>
      </c>
      <c r="Q30" s="76">
        <f>Ewidencja!S72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Ewidencja!H73</f>
        <v>0</v>
      </c>
      <c r="G31" s="76">
        <f>Ewidencja!I73</f>
        <v>0</v>
      </c>
      <c r="H31" s="76">
        <f>Ewidencja!J73</f>
        <v>0</v>
      </c>
      <c r="I31" s="76">
        <f>Ewidencja!K73</f>
        <v>0</v>
      </c>
      <c r="J31" s="76">
        <f>Ewidencja!L73</f>
        <v>0</v>
      </c>
      <c r="K31" s="76">
        <f>Ewidencja!M73</f>
        <v>0</v>
      </c>
      <c r="L31" s="76">
        <f>Ewidencja!N73</f>
        <v>0</v>
      </c>
      <c r="M31" s="76">
        <f>Ewidencja!O73</f>
        <v>0</v>
      </c>
      <c r="N31" s="76">
        <f>Ewidencja!P73</f>
        <v>0</v>
      </c>
      <c r="O31" s="76">
        <f>Ewidencja!Q73</f>
        <v>0</v>
      </c>
      <c r="P31" s="76">
        <f>Ewidencja!R73</f>
        <v>0</v>
      </c>
      <c r="Q31" s="76">
        <f>Ewidencja!S73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",UPPER(Ewidencja!F74))</f>
        <v>EWIDENCJA SPRAW Z WYKAZU S W SĄDACH OKRĘGOWYCH ZA III KWARTAŁY 2014 r. - SO W GDAŃSKU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Ewidencja!H74</f>
        <v>2933</v>
      </c>
      <c r="G26" s="75">
        <f>Ewidencja!I74</f>
        <v>2965</v>
      </c>
      <c r="H26" s="75">
        <f>Ewidencja!J74</f>
        <v>68</v>
      </c>
      <c r="I26" s="75">
        <f>Ewidencja!K74</f>
        <v>68</v>
      </c>
      <c r="J26" s="75">
        <f>Ewidencja!L74</f>
        <v>148</v>
      </c>
      <c r="K26" s="75">
        <f>Ewidencja!M74</f>
        <v>2101</v>
      </c>
      <c r="L26" s="75">
        <f>Ewidencja!N74</f>
        <v>648</v>
      </c>
      <c r="M26" s="75">
        <f>Ewidencja!O74</f>
        <v>212</v>
      </c>
      <c r="N26" s="75">
        <f>Ewidencja!P74</f>
        <v>193</v>
      </c>
      <c r="O26" s="75">
        <f>Ewidencja!Q74</f>
        <v>16</v>
      </c>
      <c r="P26" s="75">
        <f>Ewidencja!R74</f>
        <v>3</v>
      </c>
      <c r="Q26" s="75">
        <f>Ewidencja!S74</f>
        <v>245500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Ewidencja!H75</f>
        <v>168</v>
      </c>
      <c r="G27" s="76">
        <f>Ewidencja!I75</f>
        <v>141</v>
      </c>
      <c r="H27" s="76">
        <f>Ewidencja!J75</f>
        <v>9</v>
      </c>
      <c r="I27" s="76">
        <f>Ewidencja!K75</f>
        <v>9</v>
      </c>
      <c r="J27" s="76">
        <f>Ewidencja!L75</f>
        <v>32</v>
      </c>
      <c r="K27" s="76">
        <f>Ewidencja!M75</f>
        <v>27</v>
      </c>
      <c r="L27" s="76">
        <f>Ewidencja!N75</f>
        <v>73</v>
      </c>
      <c r="M27" s="76">
        <f>Ewidencja!O75</f>
        <v>30</v>
      </c>
      <c r="N27" s="76">
        <f>Ewidencja!P75</f>
        <v>30</v>
      </c>
      <c r="O27" s="76">
        <f>Ewidencja!Q75</f>
        <v>0</v>
      </c>
      <c r="P27" s="76">
        <f>Ewidencja!R75</f>
        <v>0</v>
      </c>
      <c r="Q27" s="76">
        <f>Ewidencja!S75</f>
        <v>37000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Ewidencja!H76</f>
        <v>2737</v>
      </c>
      <c r="G28" s="76">
        <f>Ewidencja!I76</f>
        <v>2793</v>
      </c>
      <c r="H28" s="76">
        <f>Ewidencja!J76</f>
        <v>51</v>
      </c>
      <c r="I28" s="76">
        <f>Ewidencja!K76</f>
        <v>51</v>
      </c>
      <c r="J28" s="76">
        <f>Ewidencja!L76</f>
        <v>105</v>
      </c>
      <c r="K28" s="76">
        <f>Ewidencja!M76</f>
        <v>2063</v>
      </c>
      <c r="L28" s="76">
        <f>Ewidencja!N76</f>
        <v>574</v>
      </c>
      <c r="M28" s="76">
        <f>Ewidencja!O76</f>
        <v>180</v>
      </c>
      <c r="N28" s="76">
        <f>Ewidencja!P76</f>
        <v>161</v>
      </c>
      <c r="O28" s="76">
        <f>Ewidencja!Q76</f>
        <v>16</v>
      </c>
      <c r="P28" s="76">
        <f>Ewidencja!R76</f>
        <v>3</v>
      </c>
      <c r="Q28" s="76">
        <f>Ewidencja!S76</f>
        <v>190500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Ewidencja!H77</f>
        <v>1</v>
      </c>
      <c r="G29" s="76">
        <f>Ewidencja!I77</f>
        <v>1</v>
      </c>
      <c r="H29" s="76">
        <f>Ewidencja!J77</f>
        <v>0</v>
      </c>
      <c r="I29" s="76">
        <f>Ewidencja!K77</f>
        <v>0</v>
      </c>
      <c r="J29" s="76">
        <f>Ewidencja!L77</f>
        <v>1</v>
      </c>
      <c r="K29" s="76">
        <f>Ewidencja!M77</f>
        <v>0</v>
      </c>
      <c r="L29" s="76">
        <f>Ewidencja!N77</f>
        <v>0</v>
      </c>
      <c r="M29" s="76">
        <f>Ewidencja!O77</f>
        <v>0</v>
      </c>
      <c r="N29" s="76">
        <f>Ewidencja!P77</f>
        <v>0</v>
      </c>
      <c r="O29" s="76">
        <f>Ewidencja!Q77</f>
        <v>0</v>
      </c>
      <c r="P29" s="76">
        <f>Ewidencja!R77</f>
        <v>0</v>
      </c>
      <c r="Q29" s="76">
        <f>Ewidencja!S77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Ewidencja!H78</f>
        <v>4</v>
      </c>
      <c r="G30" s="76">
        <f>Ewidencja!I78</f>
        <v>5</v>
      </c>
      <c r="H30" s="76">
        <f>Ewidencja!J78</f>
        <v>0</v>
      </c>
      <c r="I30" s="76">
        <f>Ewidencja!K78</f>
        <v>0</v>
      </c>
      <c r="J30" s="76">
        <f>Ewidencja!L78</f>
        <v>4</v>
      </c>
      <c r="K30" s="76">
        <f>Ewidencja!M78</f>
        <v>1</v>
      </c>
      <c r="L30" s="76">
        <f>Ewidencja!N78</f>
        <v>0</v>
      </c>
      <c r="M30" s="76">
        <f>Ewidencja!O78</f>
        <v>1</v>
      </c>
      <c r="N30" s="76">
        <f>Ewidencja!P78</f>
        <v>1</v>
      </c>
      <c r="O30" s="76">
        <f>Ewidencja!Q78</f>
        <v>0</v>
      </c>
      <c r="P30" s="76">
        <f>Ewidencja!R78</f>
        <v>0</v>
      </c>
      <c r="Q30" s="76">
        <f>Ewidencja!S78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Ewidencja!H79</f>
        <v>23</v>
      </c>
      <c r="G31" s="76">
        <f>Ewidencja!I79</f>
        <v>25</v>
      </c>
      <c r="H31" s="76">
        <f>Ewidencja!J79</f>
        <v>8</v>
      </c>
      <c r="I31" s="76">
        <f>Ewidencja!K79</f>
        <v>8</v>
      </c>
      <c r="J31" s="76">
        <f>Ewidencja!L79</f>
        <v>6</v>
      </c>
      <c r="K31" s="76">
        <f>Ewidencja!M79</f>
        <v>10</v>
      </c>
      <c r="L31" s="76">
        <f>Ewidencja!N79</f>
        <v>1</v>
      </c>
      <c r="M31" s="76">
        <f>Ewidencja!O79</f>
        <v>1</v>
      </c>
      <c r="N31" s="76">
        <f>Ewidencja!P79</f>
        <v>1</v>
      </c>
      <c r="O31" s="76">
        <f>Ewidencja!Q79</f>
        <v>0</v>
      </c>
      <c r="P31" s="76">
        <f>Ewidencja!R79</f>
        <v>0</v>
      </c>
      <c r="Q31" s="76">
        <f>Ewidencja!S79</f>
        <v>18000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",UPPER(Ewidencja!F80))</f>
        <v>EWIDENCJA SPRAW Z WYKAZU S W SĄDACH OKRĘGOWYCH ZA III KWARTAŁY 2014 r. - SO W SŁUPSKU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Ewidencja!H80</f>
        <v>193</v>
      </c>
      <c r="G26" s="75">
        <f>Ewidencja!I80</f>
        <v>187</v>
      </c>
      <c r="H26" s="75">
        <f>Ewidencja!J80</f>
        <v>16</v>
      </c>
      <c r="I26" s="75">
        <f>Ewidencja!K80</f>
        <v>15</v>
      </c>
      <c r="J26" s="75">
        <f>Ewidencja!L80</f>
        <v>26</v>
      </c>
      <c r="K26" s="75">
        <f>Ewidencja!M80</f>
        <v>128</v>
      </c>
      <c r="L26" s="75">
        <f>Ewidencja!N80</f>
        <v>17</v>
      </c>
      <c r="M26" s="75">
        <f>Ewidencja!O80</f>
        <v>12</v>
      </c>
      <c r="N26" s="75">
        <f>Ewidencja!P80</f>
        <v>11</v>
      </c>
      <c r="O26" s="75">
        <f>Ewidencja!Q80</f>
        <v>1</v>
      </c>
      <c r="P26" s="75">
        <f>Ewidencja!R80</f>
        <v>0</v>
      </c>
      <c r="Q26" s="75">
        <f>Ewidencja!S80</f>
        <v>39000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Ewidencja!H81</f>
        <v>26</v>
      </c>
      <c r="G27" s="76">
        <f>Ewidencja!I81</f>
        <v>24</v>
      </c>
      <c r="H27" s="76">
        <f>Ewidencja!J81</f>
        <v>3</v>
      </c>
      <c r="I27" s="76">
        <f>Ewidencja!K81</f>
        <v>3</v>
      </c>
      <c r="J27" s="76">
        <f>Ewidencja!L81</f>
        <v>9</v>
      </c>
      <c r="K27" s="76">
        <f>Ewidencja!M81</f>
        <v>0</v>
      </c>
      <c r="L27" s="76">
        <f>Ewidencja!N81</f>
        <v>12</v>
      </c>
      <c r="M27" s="76">
        <f>Ewidencja!O81</f>
        <v>2</v>
      </c>
      <c r="N27" s="76">
        <f>Ewidencja!P81</f>
        <v>2</v>
      </c>
      <c r="O27" s="76">
        <f>Ewidencja!Q81</f>
        <v>0</v>
      </c>
      <c r="P27" s="76">
        <f>Ewidencja!R81</f>
        <v>0</v>
      </c>
      <c r="Q27" s="76">
        <f>Ewidencja!S81</f>
        <v>6000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Ewidencja!H82</f>
        <v>167</v>
      </c>
      <c r="G28" s="76">
        <f>Ewidencja!I82</f>
        <v>163</v>
      </c>
      <c r="H28" s="76">
        <f>Ewidencja!J82</f>
        <v>13</v>
      </c>
      <c r="I28" s="76">
        <f>Ewidencja!K82</f>
        <v>12</v>
      </c>
      <c r="J28" s="76">
        <f>Ewidencja!L82</f>
        <v>17</v>
      </c>
      <c r="K28" s="76">
        <f>Ewidencja!M82</f>
        <v>128</v>
      </c>
      <c r="L28" s="76">
        <f>Ewidencja!N82</f>
        <v>5</v>
      </c>
      <c r="M28" s="76">
        <f>Ewidencja!O82</f>
        <v>10</v>
      </c>
      <c r="N28" s="76">
        <f>Ewidencja!P82</f>
        <v>9</v>
      </c>
      <c r="O28" s="76">
        <f>Ewidencja!Q82</f>
        <v>1</v>
      </c>
      <c r="P28" s="76">
        <f>Ewidencja!R82</f>
        <v>0</v>
      </c>
      <c r="Q28" s="76">
        <f>Ewidencja!S82</f>
        <v>33000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Ewidencja!H83</f>
        <v>0</v>
      </c>
      <c r="G29" s="76">
        <f>Ewidencja!I83</f>
        <v>0</v>
      </c>
      <c r="H29" s="76">
        <f>Ewidencja!J83</f>
        <v>0</v>
      </c>
      <c r="I29" s="76">
        <f>Ewidencja!K83</f>
        <v>0</v>
      </c>
      <c r="J29" s="76">
        <f>Ewidencja!L83</f>
        <v>0</v>
      </c>
      <c r="K29" s="76">
        <f>Ewidencja!M83</f>
        <v>0</v>
      </c>
      <c r="L29" s="76">
        <f>Ewidencja!N83</f>
        <v>0</v>
      </c>
      <c r="M29" s="76">
        <f>Ewidencja!O83</f>
        <v>0</v>
      </c>
      <c r="N29" s="76">
        <f>Ewidencja!P83</f>
        <v>0</v>
      </c>
      <c r="O29" s="76">
        <f>Ewidencja!Q83</f>
        <v>0</v>
      </c>
      <c r="P29" s="76">
        <f>Ewidencja!R83</f>
        <v>0</v>
      </c>
      <c r="Q29" s="76">
        <f>Ewidencja!S83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Ewidencja!H84</f>
        <v>0</v>
      </c>
      <c r="G30" s="76">
        <f>Ewidencja!I84</f>
        <v>0</v>
      </c>
      <c r="H30" s="76">
        <f>Ewidencja!J84</f>
        <v>0</v>
      </c>
      <c r="I30" s="76">
        <f>Ewidencja!K84</f>
        <v>0</v>
      </c>
      <c r="J30" s="76">
        <f>Ewidencja!L84</f>
        <v>0</v>
      </c>
      <c r="K30" s="76">
        <f>Ewidencja!M84</f>
        <v>0</v>
      </c>
      <c r="L30" s="76">
        <f>Ewidencja!N84</f>
        <v>0</v>
      </c>
      <c r="M30" s="76">
        <f>Ewidencja!O84</f>
        <v>0</v>
      </c>
      <c r="N30" s="76">
        <f>Ewidencja!P84</f>
        <v>0</v>
      </c>
      <c r="O30" s="76">
        <f>Ewidencja!Q84</f>
        <v>0</v>
      </c>
      <c r="P30" s="76">
        <f>Ewidencja!R84</f>
        <v>0</v>
      </c>
      <c r="Q30" s="76">
        <f>Ewidencja!S84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Ewidencja!H85</f>
        <v>0</v>
      </c>
      <c r="G31" s="76">
        <f>Ewidencja!I85</f>
        <v>0</v>
      </c>
      <c r="H31" s="76">
        <f>Ewidencja!J85</f>
        <v>0</v>
      </c>
      <c r="I31" s="76">
        <f>Ewidencja!K85</f>
        <v>0</v>
      </c>
      <c r="J31" s="76">
        <f>Ewidencja!L85</f>
        <v>0</v>
      </c>
      <c r="K31" s="76">
        <f>Ewidencja!M85</f>
        <v>0</v>
      </c>
      <c r="L31" s="76">
        <f>Ewidencja!N85</f>
        <v>0</v>
      </c>
      <c r="M31" s="76">
        <f>Ewidencja!O85</f>
        <v>0</v>
      </c>
      <c r="N31" s="76">
        <f>Ewidencja!P85</f>
        <v>0</v>
      </c>
      <c r="O31" s="76">
        <f>Ewidencja!Q85</f>
        <v>0</v>
      </c>
      <c r="P31" s="76">
        <f>Ewidencja!R85</f>
        <v>0</v>
      </c>
      <c r="Q31" s="76">
        <f>Ewidencja!S85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",UPPER(Ewidencja!F86))</f>
        <v>EWIDENCJA  SPRAW Z WYKAZU S W SĄDACH OKRĘGOWYCH ZA III KWARTAŁY 2014 r. - SO W TORUNIU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Ewidencja!H86</f>
        <v>92</v>
      </c>
      <c r="G26" s="75">
        <f>Ewidencja!I86</f>
        <v>82</v>
      </c>
      <c r="H26" s="75">
        <f>Ewidencja!J86</f>
        <v>1</v>
      </c>
      <c r="I26" s="75">
        <f>Ewidencja!K86</f>
        <v>1</v>
      </c>
      <c r="J26" s="75">
        <f>Ewidencja!L86</f>
        <v>18</v>
      </c>
      <c r="K26" s="75">
        <f>Ewidencja!M86</f>
        <v>44</v>
      </c>
      <c r="L26" s="75">
        <f>Ewidencja!N86</f>
        <v>19</v>
      </c>
      <c r="M26" s="75">
        <f>Ewidencja!O86</f>
        <v>13</v>
      </c>
      <c r="N26" s="75">
        <f>Ewidencja!P86</f>
        <v>13</v>
      </c>
      <c r="O26" s="75">
        <f>Ewidencja!Q86</f>
        <v>0</v>
      </c>
      <c r="P26" s="75">
        <f>Ewidencja!R86</f>
        <v>0</v>
      </c>
      <c r="Q26" s="75">
        <f>Ewidencja!S86</f>
        <v>2000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Ewidencja!H87</f>
        <v>23</v>
      </c>
      <c r="G27" s="76">
        <f>Ewidencja!I87</f>
        <v>18</v>
      </c>
      <c r="H27" s="76">
        <f>Ewidencja!J87</f>
        <v>0</v>
      </c>
      <c r="I27" s="76">
        <f>Ewidencja!K87</f>
        <v>0</v>
      </c>
      <c r="J27" s="76">
        <f>Ewidencja!L87</f>
        <v>7</v>
      </c>
      <c r="K27" s="76">
        <f>Ewidencja!M87</f>
        <v>5</v>
      </c>
      <c r="L27" s="76">
        <f>Ewidencja!N87</f>
        <v>6</v>
      </c>
      <c r="M27" s="76">
        <f>Ewidencja!O87</f>
        <v>5</v>
      </c>
      <c r="N27" s="76">
        <f>Ewidencja!P87</f>
        <v>5</v>
      </c>
      <c r="O27" s="76">
        <f>Ewidencja!Q87</f>
        <v>0</v>
      </c>
      <c r="P27" s="76">
        <f>Ewidencja!R87</f>
        <v>0</v>
      </c>
      <c r="Q27" s="76">
        <f>Ewidencja!S87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Ewidencja!H88</f>
        <v>69</v>
      </c>
      <c r="G28" s="76">
        <f>Ewidencja!I88</f>
        <v>64</v>
      </c>
      <c r="H28" s="76">
        <f>Ewidencja!J88</f>
        <v>1</v>
      </c>
      <c r="I28" s="76">
        <f>Ewidencja!K88</f>
        <v>1</v>
      </c>
      <c r="J28" s="76">
        <f>Ewidencja!L88</f>
        <v>11</v>
      </c>
      <c r="K28" s="76">
        <f>Ewidencja!M88</f>
        <v>39</v>
      </c>
      <c r="L28" s="76">
        <f>Ewidencja!N88</f>
        <v>13</v>
      </c>
      <c r="M28" s="76">
        <f>Ewidencja!O88</f>
        <v>8</v>
      </c>
      <c r="N28" s="76">
        <f>Ewidencja!P88</f>
        <v>8</v>
      </c>
      <c r="O28" s="76">
        <f>Ewidencja!Q88</f>
        <v>0</v>
      </c>
      <c r="P28" s="76">
        <f>Ewidencja!R88</f>
        <v>0</v>
      </c>
      <c r="Q28" s="76">
        <f>Ewidencja!S88</f>
        <v>2000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Ewidencja!H89</f>
        <v>0</v>
      </c>
      <c r="G29" s="76">
        <f>Ewidencja!I89</f>
        <v>0</v>
      </c>
      <c r="H29" s="76">
        <f>Ewidencja!J89</f>
        <v>0</v>
      </c>
      <c r="I29" s="76">
        <f>Ewidencja!K89</f>
        <v>0</v>
      </c>
      <c r="J29" s="76">
        <f>Ewidencja!L89</f>
        <v>0</v>
      </c>
      <c r="K29" s="76">
        <f>Ewidencja!M89</f>
        <v>0</v>
      </c>
      <c r="L29" s="76">
        <f>Ewidencja!N89</f>
        <v>0</v>
      </c>
      <c r="M29" s="76">
        <f>Ewidencja!O89</f>
        <v>0</v>
      </c>
      <c r="N29" s="76">
        <f>Ewidencja!P89</f>
        <v>0</v>
      </c>
      <c r="O29" s="76">
        <f>Ewidencja!Q89</f>
        <v>0</v>
      </c>
      <c r="P29" s="76">
        <f>Ewidencja!R89</f>
        <v>0</v>
      </c>
      <c r="Q29" s="76">
        <f>Ewidencja!S89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Ewidencja!H90</f>
        <v>0</v>
      </c>
      <c r="G30" s="76">
        <f>Ewidencja!I90</f>
        <v>0</v>
      </c>
      <c r="H30" s="76">
        <f>Ewidencja!J90</f>
        <v>0</v>
      </c>
      <c r="I30" s="76">
        <f>Ewidencja!K90</f>
        <v>0</v>
      </c>
      <c r="J30" s="76">
        <f>Ewidencja!L90</f>
        <v>0</v>
      </c>
      <c r="K30" s="76">
        <f>Ewidencja!M90</f>
        <v>0</v>
      </c>
      <c r="L30" s="76">
        <f>Ewidencja!N90</f>
        <v>0</v>
      </c>
      <c r="M30" s="76">
        <f>Ewidencja!O90</f>
        <v>0</v>
      </c>
      <c r="N30" s="76">
        <f>Ewidencja!P90</f>
        <v>0</v>
      </c>
      <c r="O30" s="76">
        <f>Ewidencja!Q90</f>
        <v>0</v>
      </c>
      <c r="P30" s="76">
        <f>Ewidencja!R90</f>
        <v>0</v>
      </c>
      <c r="Q30" s="76">
        <f>Ewidencja!S90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Ewidencja!H91</f>
        <v>0</v>
      </c>
      <c r="G31" s="76">
        <f>Ewidencja!I91</f>
        <v>0</v>
      </c>
      <c r="H31" s="76">
        <f>Ewidencja!J91</f>
        <v>0</v>
      </c>
      <c r="I31" s="76">
        <f>Ewidencja!K91</f>
        <v>0</v>
      </c>
      <c r="J31" s="76">
        <f>Ewidencja!L91</f>
        <v>0</v>
      </c>
      <c r="K31" s="76">
        <f>Ewidencja!M91</f>
        <v>0</v>
      </c>
      <c r="L31" s="76">
        <f>Ewidencja!N91</f>
        <v>0</v>
      </c>
      <c r="M31" s="76">
        <f>Ewidencja!O91</f>
        <v>0</v>
      </c>
      <c r="N31" s="76">
        <f>Ewidencja!P91</f>
        <v>0</v>
      </c>
      <c r="O31" s="76">
        <f>Ewidencja!Q91</f>
        <v>0</v>
      </c>
      <c r="P31" s="76">
        <f>Ewidencja!R91</f>
        <v>0</v>
      </c>
      <c r="Q31" s="76">
        <f>Ewidencja!S91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",UPPER(Ewidencja!F92))</f>
        <v>EWIDENCJA SPRAW Z WYKAZU S W SĄDACH OKRĘGOWYCH ZA III KWARTAŁY 2014 r. - SO WE WŁOCŁAWKU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Ewidencja!H92</f>
        <v>44</v>
      </c>
      <c r="G26" s="75">
        <f>Ewidencja!I92</f>
        <v>42</v>
      </c>
      <c r="H26" s="75">
        <f>Ewidencja!J92</f>
        <v>9</v>
      </c>
      <c r="I26" s="75">
        <f>Ewidencja!K92</f>
        <v>9</v>
      </c>
      <c r="J26" s="75">
        <f>Ewidencja!L92</f>
        <v>17</v>
      </c>
      <c r="K26" s="75">
        <f>Ewidencja!M92</f>
        <v>11</v>
      </c>
      <c r="L26" s="75">
        <f>Ewidencja!N92</f>
        <v>5</v>
      </c>
      <c r="M26" s="75">
        <f>Ewidencja!O92</f>
        <v>9</v>
      </c>
      <c r="N26" s="75">
        <f>Ewidencja!P92</f>
        <v>6</v>
      </c>
      <c r="O26" s="75">
        <f>Ewidencja!Q92</f>
        <v>3</v>
      </c>
      <c r="P26" s="75">
        <f>Ewidencja!R92</f>
        <v>0</v>
      </c>
      <c r="Q26" s="75">
        <f>Ewidencja!S92</f>
        <v>27000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Ewidencja!H93</f>
        <v>11</v>
      </c>
      <c r="G27" s="76">
        <f>Ewidencja!I93</f>
        <v>10</v>
      </c>
      <c r="H27" s="76">
        <f>Ewidencja!J93</f>
        <v>1</v>
      </c>
      <c r="I27" s="76">
        <f>Ewidencja!K93</f>
        <v>1</v>
      </c>
      <c r="J27" s="76">
        <f>Ewidencja!L93</f>
        <v>6</v>
      </c>
      <c r="K27" s="76">
        <f>Ewidencja!M93</f>
        <v>2</v>
      </c>
      <c r="L27" s="76">
        <f>Ewidencja!N93</f>
        <v>1</v>
      </c>
      <c r="M27" s="76">
        <f>Ewidencja!O93</f>
        <v>2</v>
      </c>
      <c r="N27" s="76">
        <f>Ewidencja!P93</f>
        <v>2</v>
      </c>
      <c r="O27" s="76">
        <f>Ewidencja!Q93</f>
        <v>0</v>
      </c>
      <c r="P27" s="76">
        <f>Ewidencja!R93</f>
        <v>0</v>
      </c>
      <c r="Q27" s="76">
        <f>Ewidencja!S93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Ewidencja!H94</f>
        <v>33</v>
      </c>
      <c r="G28" s="76">
        <f>Ewidencja!I94</f>
        <v>30</v>
      </c>
      <c r="H28" s="76">
        <f>Ewidencja!J94</f>
        <v>8</v>
      </c>
      <c r="I28" s="76">
        <f>Ewidencja!K94</f>
        <v>8</v>
      </c>
      <c r="J28" s="76">
        <f>Ewidencja!L94</f>
        <v>11</v>
      </c>
      <c r="K28" s="76">
        <f>Ewidencja!M94</f>
        <v>8</v>
      </c>
      <c r="L28" s="76">
        <f>Ewidencja!N94</f>
        <v>3</v>
      </c>
      <c r="M28" s="76">
        <f>Ewidencja!O94</f>
        <v>7</v>
      </c>
      <c r="N28" s="76">
        <f>Ewidencja!P94</f>
        <v>4</v>
      </c>
      <c r="O28" s="76">
        <f>Ewidencja!Q94</f>
        <v>3</v>
      </c>
      <c r="P28" s="76">
        <f>Ewidencja!R94</f>
        <v>0</v>
      </c>
      <c r="Q28" s="76">
        <f>Ewidencja!S94</f>
        <v>25000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Ewidencja!H95</f>
        <v>0</v>
      </c>
      <c r="G29" s="76">
        <f>Ewidencja!I95</f>
        <v>0</v>
      </c>
      <c r="H29" s="76">
        <f>Ewidencja!J95</f>
        <v>0</v>
      </c>
      <c r="I29" s="76">
        <f>Ewidencja!K95</f>
        <v>0</v>
      </c>
      <c r="J29" s="76">
        <f>Ewidencja!L95</f>
        <v>0</v>
      </c>
      <c r="K29" s="76">
        <f>Ewidencja!M95</f>
        <v>0</v>
      </c>
      <c r="L29" s="76">
        <f>Ewidencja!N95</f>
        <v>0</v>
      </c>
      <c r="M29" s="76">
        <f>Ewidencja!O95</f>
        <v>0</v>
      </c>
      <c r="N29" s="76">
        <f>Ewidencja!P95</f>
        <v>0</v>
      </c>
      <c r="O29" s="76">
        <f>Ewidencja!Q95</f>
        <v>0</v>
      </c>
      <c r="P29" s="76">
        <f>Ewidencja!R95</f>
        <v>0</v>
      </c>
      <c r="Q29" s="76">
        <f>Ewidencja!S95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Ewidencja!H96</f>
        <v>0</v>
      </c>
      <c r="G30" s="76">
        <f>Ewidencja!I96</f>
        <v>2</v>
      </c>
      <c r="H30" s="76">
        <f>Ewidencja!J96</f>
        <v>0</v>
      </c>
      <c r="I30" s="76">
        <f>Ewidencja!K96</f>
        <v>0</v>
      </c>
      <c r="J30" s="76">
        <f>Ewidencja!L96</f>
        <v>0</v>
      </c>
      <c r="K30" s="76">
        <f>Ewidencja!M96</f>
        <v>1</v>
      </c>
      <c r="L30" s="76">
        <f>Ewidencja!N96</f>
        <v>1</v>
      </c>
      <c r="M30" s="76">
        <f>Ewidencja!O96</f>
        <v>0</v>
      </c>
      <c r="N30" s="76">
        <f>Ewidencja!P96</f>
        <v>0</v>
      </c>
      <c r="O30" s="76">
        <f>Ewidencja!Q96</f>
        <v>0</v>
      </c>
      <c r="P30" s="76">
        <f>Ewidencja!R96</f>
        <v>0</v>
      </c>
      <c r="Q30" s="76">
        <f>Ewidencja!S96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Ewidencja!H97</f>
        <v>0</v>
      </c>
      <c r="G31" s="76">
        <f>Ewidencja!I97</f>
        <v>0</v>
      </c>
      <c r="H31" s="76">
        <f>Ewidencja!J97</f>
        <v>0</v>
      </c>
      <c r="I31" s="76">
        <f>Ewidencja!K97</f>
        <v>0</v>
      </c>
      <c r="J31" s="76">
        <f>Ewidencja!L97</f>
        <v>0</v>
      </c>
      <c r="K31" s="76">
        <f>Ewidencja!M97</f>
        <v>0</v>
      </c>
      <c r="L31" s="76">
        <f>Ewidencja!N97</f>
        <v>0</v>
      </c>
      <c r="M31" s="76">
        <f>Ewidencja!O97</f>
        <v>0</v>
      </c>
      <c r="N31" s="76">
        <f>Ewidencja!P97</f>
        <v>0</v>
      </c>
      <c r="O31" s="76">
        <f>Ewidencja!Q97</f>
        <v>0</v>
      </c>
      <c r="P31" s="76">
        <f>Ewidencja!R97</f>
        <v>0</v>
      </c>
      <c r="Q31" s="76">
        <f>Ewidencja!S97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autoPageBreaks="0" fitToPage="1"/>
  </sheetPr>
  <dimension ref="A1:U419"/>
  <sheetViews>
    <sheetView showGridLines="0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",UPPER(Ewidencja!E104))</f>
        <v>EWIDENCJA SPRAW Z WYKAZU S W SĄDACH OKRĘGOWYCH ZA III KWARTAŁY 2014 r. - APELACJA KATOWICKA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Ewidencja!H128</f>
        <v>780</v>
      </c>
      <c r="G26" s="75">
        <f>Ewidencja!I128</f>
        <v>760</v>
      </c>
      <c r="H26" s="75">
        <f>Ewidencja!J128</f>
        <v>165</v>
      </c>
      <c r="I26" s="75">
        <f>Ewidencja!K128</f>
        <v>159</v>
      </c>
      <c r="J26" s="75">
        <f>Ewidencja!L128</f>
        <v>199</v>
      </c>
      <c r="K26" s="75">
        <f>Ewidencja!M128</f>
        <v>284</v>
      </c>
      <c r="L26" s="75">
        <f>Ewidencja!N128</f>
        <v>112</v>
      </c>
      <c r="M26" s="75">
        <f>Ewidencja!O128</f>
        <v>98</v>
      </c>
      <c r="N26" s="75">
        <f>Ewidencja!P128</f>
        <v>93</v>
      </c>
      <c r="O26" s="75">
        <f>Ewidencja!Q128</f>
        <v>3</v>
      </c>
      <c r="P26" s="75">
        <f>Ewidencja!R128</f>
        <v>2</v>
      </c>
      <c r="Q26" s="75">
        <f>Ewidencja!S128</f>
        <v>448000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Ewidencja!H129</f>
        <v>208</v>
      </c>
      <c r="G27" s="76">
        <f>Ewidencja!I129</f>
        <v>210</v>
      </c>
      <c r="H27" s="76">
        <f>Ewidencja!J129</f>
        <v>25</v>
      </c>
      <c r="I27" s="76">
        <f>Ewidencja!K129</f>
        <v>24</v>
      </c>
      <c r="J27" s="76">
        <f>Ewidencja!L129</f>
        <v>64</v>
      </c>
      <c r="K27" s="76">
        <f>Ewidencja!M129</f>
        <v>42</v>
      </c>
      <c r="L27" s="76">
        <f>Ewidencja!N129</f>
        <v>79</v>
      </c>
      <c r="M27" s="76">
        <f>Ewidencja!O129</f>
        <v>19</v>
      </c>
      <c r="N27" s="76">
        <f>Ewidencja!P129</f>
        <v>18</v>
      </c>
      <c r="O27" s="76">
        <f>Ewidencja!Q129</f>
        <v>1</v>
      </c>
      <c r="P27" s="76">
        <f>Ewidencja!R129</f>
        <v>0</v>
      </c>
      <c r="Q27" s="76">
        <f>Ewidencja!S129</f>
        <v>68000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Ewidencja!H130</f>
        <v>515</v>
      </c>
      <c r="G28" s="76">
        <f>Ewidencja!I130</f>
        <v>496</v>
      </c>
      <c r="H28" s="76">
        <f>Ewidencja!J130</f>
        <v>119</v>
      </c>
      <c r="I28" s="76">
        <f>Ewidencja!K130</f>
        <v>115</v>
      </c>
      <c r="J28" s="76">
        <f>Ewidencja!L130</f>
        <v>119</v>
      </c>
      <c r="K28" s="76">
        <f>Ewidencja!M130</f>
        <v>227</v>
      </c>
      <c r="L28" s="76">
        <f>Ewidencja!N130</f>
        <v>31</v>
      </c>
      <c r="M28" s="76">
        <f>Ewidencja!O130</f>
        <v>72</v>
      </c>
      <c r="N28" s="76">
        <f>Ewidencja!P130</f>
        <v>68</v>
      </c>
      <c r="O28" s="76">
        <f>Ewidencja!Q130</f>
        <v>2</v>
      </c>
      <c r="P28" s="76">
        <f>Ewidencja!R130</f>
        <v>2</v>
      </c>
      <c r="Q28" s="76">
        <f>Ewidencja!S130</f>
        <v>336000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Ewidencja!H131</f>
        <v>5</v>
      </c>
      <c r="G29" s="76">
        <f>Ewidencja!I131</f>
        <v>4</v>
      </c>
      <c r="H29" s="76">
        <f>Ewidencja!J131</f>
        <v>0</v>
      </c>
      <c r="I29" s="76">
        <f>Ewidencja!K131</f>
        <v>0</v>
      </c>
      <c r="J29" s="76">
        <f>Ewidencja!L131</f>
        <v>1</v>
      </c>
      <c r="K29" s="76">
        <f>Ewidencja!M131</f>
        <v>3</v>
      </c>
      <c r="L29" s="76">
        <f>Ewidencja!N131</f>
        <v>0</v>
      </c>
      <c r="M29" s="76">
        <f>Ewidencja!O131</f>
        <v>1</v>
      </c>
      <c r="N29" s="76">
        <f>Ewidencja!P131</f>
        <v>1</v>
      </c>
      <c r="O29" s="76">
        <f>Ewidencja!Q131</f>
        <v>0</v>
      </c>
      <c r="P29" s="76">
        <f>Ewidencja!R131</f>
        <v>0</v>
      </c>
      <c r="Q29" s="76">
        <f>Ewidencja!S131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Ewidencja!H132</f>
        <v>10</v>
      </c>
      <c r="G30" s="76">
        <f>Ewidencja!I132</f>
        <v>11</v>
      </c>
      <c r="H30" s="76">
        <f>Ewidencja!J132</f>
        <v>2</v>
      </c>
      <c r="I30" s="76">
        <f>Ewidencja!K132</f>
        <v>1</v>
      </c>
      <c r="J30" s="76">
        <f>Ewidencja!L132</f>
        <v>2</v>
      </c>
      <c r="K30" s="76">
        <f>Ewidencja!M132</f>
        <v>7</v>
      </c>
      <c r="L30" s="76">
        <f>Ewidencja!N132</f>
        <v>0</v>
      </c>
      <c r="M30" s="76">
        <f>Ewidencja!O132</f>
        <v>0</v>
      </c>
      <c r="N30" s="76">
        <f>Ewidencja!P132</f>
        <v>0</v>
      </c>
      <c r="O30" s="76">
        <f>Ewidencja!Q132</f>
        <v>0</v>
      </c>
      <c r="P30" s="76">
        <f>Ewidencja!R132</f>
        <v>0</v>
      </c>
      <c r="Q30" s="76">
        <f>Ewidencja!S132</f>
        <v>2000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Ewidencja!H133</f>
        <v>42</v>
      </c>
      <c r="G31" s="76">
        <f>Ewidencja!I133</f>
        <v>39</v>
      </c>
      <c r="H31" s="76">
        <f>Ewidencja!J133</f>
        <v>19</v>
      </c>
      <c r="I31" s="76">
        <f>Ewidencja!K133</f>
        <v>19</v>
      </c>
      <c r="J31" s="76">
        <f>Ewidencja!L133</f>
        <v>13</v>
      </c>
      <c r="K31" s="76">
        <f>Ewidencja!M133</f>
        <v>5</v>
      </c>
      <c r="L31" s="76">
        <f>Ewidencja!N133</f>
        <v>2</v>
      </c>
      <c r="M31" s="76">
        <f>Ewidencja!O133</f>
        <v>6</v>
      </c>
      <c r="N31" s="76">
        <f>Ewidencja!P133</f>
        <v>6</v>
      </c>
      <c r="O31" s="76">
        <f>Ewidencja!Q133</f>
        <v>0</v>
      </c>
      <c r="P31" s="76">
        <f>Ewidencja!R133</f>
        <v>0</v>
      </c>
      <c r="Q31" s="76">
        <f>Ewidencja!S133</f>
        <v>42000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",UPPER(Ewidencja!F104))</f>
        <v>EWIDENCJA SPRAW Z WYKAZU S W SĄDACH OKRĘGOWYCH ZA III KWARTAŁY 2014 r. - SO W BIELSKU BIAŁEJ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Ewidencja!H104</f>
        <v>97</v>
      </c>
      <c r="G26" s="75">
        <f>Ewidencja!I104</f>
        <v>98</v>
      </c>
      <c r="H26" s="75">
        <f>Ewidencja!J104</f>
        <v>3</v>
      </c>
      <c r="I26" s="75">
        <f>Ewidencja!K104</f>
        <v>3</v>
      </c>
      <c r="J26" s="75">
        <f>Ewidencja!L104</f>
        <v>31</v>
      </c>
      <c r="K26" s="75">
        <f>Ewidencja!M104</f>
        <v>37</v>
      </c>
      <c r="L26" s="75">
        <f>Ewidencja!N104</f>
        <v>27</v>
      </c>
      <c r="M26" s="75">
        <f>Ewidencja!O104</f>
        <v>10</v>
      </c>
      <c r="N26" s="75">
        <f>Ewidencja!P104</f>
        <v>7</v>
      </c>
      <c r="O26" s="75">
        <f>Ewidencja!Q104</f>
        <v>1</v>
      </c>
      <c r="P26" s="75">
        <f>Ewidencja!R104</f>
        <v>2</v>
      </c>
      <c r="Q26" s="75">
        <f>Ewidencja!S104</f>
        <v>6000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Ewidencja!H105</f>
        <v>44</v>
      </c>
      <c r="G27" s="76">
        <f>Ewidencja!I105</f>
        <v>46</v>
      </c>
      <c r="H27" s="76">
        <f>Ewidencja!J105</f>
        <v>0</v>
      </c>
      <c r="I27" s="76">
        <f>Ewidencja!K105</f>
        <v>0</v>
      </c>
      <c r="J27" s="76">
        <f>Ewidencja!L105</f>
        <v>12</v>
      </c>
      <c r="K27" s="76">
        <f>Ewidencja!M105</f>
        <v>8</v>
      </c>
      <c r="L27" s="76">
        <f>Ewidencja!N105</f>
        <v>26</v>
      </c>
      <c r="M27" s="76">
        <f>Ewidencja!O105</f>
        <v>3</v>
      </c>
      <c r="N27" s="76">
        <f>Ewidencja!P105</f>
        <v>3</v>
      </c>
      <c r="O27" s="76">
        <f>Ewidencja!Q105</f>
        <v>0</v>
      </c>
      <c r="P27" s="76">
        <f>Ewidencja!R105</f>
        <v>0</v>
      </c>
      <c r="Q27" s="76">
        <f>Ewidencja!S105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Ewidencja!H106</f>
        <v>50</v>
      </c>
      <c r="G28" s="76">
        <f>Ewidencja!I106</f>
        <v>50</v>
      </c>
      <c r="H28" s="76">
        <f>Ewidencja!J106</f>
        <v>2</v>
      </c>
      <c r="I28" s="76">
        <f>Ewidencja!K106</f>
        <v>2</v>
      </c>
      <c r="J28" s="76">
        <f>Ewidencja!L106</f>
        <v>19</v>
      </c>
      <c r="K28" s="76">
        <f>Ewidencja!M106</f>
        <v>28</v>
      </c>
      <c r="L28" s="76">
        <f>Ewidencja!N106</f>
        <v>1</v>
      </c>
      <c r="M28" s="76">
        <f>Ewidencja!O106</f>
        <v>6</v>
      </c>
      <c r="N28" s="76">
        <f>Ewidencja!P106</f>
        <v>3</v>
      </c>
      <c r="O28" s="76">
        <f>Ewidencja!Q106</f>
        <v>1</v>
      </c>
      <c r="P28" s="76">
        <f>Ewidencja!R106</f>
        <v>2</v>
      </c>
      <c r="Q28" s="76">
        <f>Ewidencja!S106</f>
        <v>4000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Ewidencja!H107</f>
        <v>1</v>
      </c>
      <c r="G29" s="76">
        <f>Ewidencja!I107</f>
        <v>0</v>
      </c>
      <c r="H29" s="76">
        <f>Ewidencja!J107</f>
        <v>0</v>
      </c>
      <c r="I29" s="76">
        <f>Ewidencja!K107</f>
        <v>0</v>
      </c>
      <c r="J29" s="76">
        <f>Ewidencja!L107</f>
        <v>0</v>
      </c>
      <c r="K29" s="76">
        <f>Ewidencja!M107</f>
        <v>0</v>
      </c>
      <c r="L29" s="76">
        <f>Ewidencja!N107</f>
        <v>0</v>
      </c>
      <c r="M29" s="76">
        <f>Ewidencja!O107</f>
        <v>1</v>
      </c>
      <c r="N29" s="76">
        <f>Ewidencja!P107</f>
        <v>1</v>
      </c>
      <c r="O29" s="76">
        <f>Ewidencja!Q107</f>
        <v>0</v>
      </c>
      <c r="P29" s="76">
        <f>Ewidencja!R107</f>
        <v>0</v>
      </c>
      <c r="Q29" s="76">
        <f>Ewidencja!S107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Ewidencja!H108</f>
        <v>2</v>
      </c>
      <c r="G30" s="76">
        <f>Ewidencja!I108</f>
        <v>2</v>
      </c>
      <c r="H30" s="76">
        <f>Ewidencja!J108</f>
        <v>1</v>
      </c>
      <c r="I30" s="76">
        <f>Ewidencja!K108</f>
        <v>1</v>
      </c>
      <c r="J30" s="76">
        <f>Ewidencja!L108</f>
        <v>0</v>
      </c>
      <c r="K30" s="76">
        <f>Ewidencja!M108</f>
        <v>1</v>
      </c>
      <c r="L30" s="76">
        <f>Ewidencja!N108</f>
        <v>0</v>
      </c>
      <c r="M30" s="76">
        <f>Ewidencja!O108</f>
        <v>0</v>
      </c>
      <c r="N30" s="76">
        <f>Ewidencja!P108</f>
        <v>0</v>
      </c>
      <c r="O30" s="76">
        <f>Ewidencja!Q108</f>
        <v>0</v>
      </c>
      <c r="P30" s="76">
        <f>Ewidencja!R108</f>
        <v>0</v>
      </c>
      <c r="Q30" s="76">
        <f>Ewidencja!S108</f>
        <v>2000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Ewidencja!H109</f>
        <v>0</v>
      </c>
      <c r="G31" s="76">
        <f>Ewidencja!I109</f>
        <v>0</v>
      </c>
      <c r="H31" s="76">
        <f>Ewidencja!J109</f>
        <v>0</v>
      </c>
      <c r="I31" s="76">
        <f>Ewidencja!K109</f>
        <v>0</v>
      </c>
      <c r="J31" s="76">
        <f>Ewidencja!L109</f>
        <v>0</v>
      </c>
      <c r="K31" s="76">
        <f>Ewidencja!M109</f>
        <v>0</v>
      </c>
      <c r="L31" s="76">
        <f>Ewidencja!N109</f>
        <v>0</v>
      </c>
      <c r="M31" s="76">
        <f>Ewidencja!O109</f>
        <v>0</v>
      </c>
      <c r="N31" s="76">
        <f>Ewidencja!P109</f>
        <v>0</v>
      </c>
      <c r="O31" s="76">
        <f>Ewidencja!Q109</f>
        <v>0</v>
      </c>
      <c r="P31" s="76">
        <f>Ewidencja!R109</f>
        <v>0</v>
      </c>
      <c r="Q31" s="76">
        <f>Ewidencja!S109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",UPPER(Ewidencja!F110))</f>
        <v>EWIDENCJA  SPRAW Z WYKAZU S W SĄDACH OKRĘGOWYCH ZA III KWARTAŁY 2014 r. - SO W CZĘSTOCHOWIE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Ewidencja!H110</f>
        <v>77</v>
      </c>
      <c r="G26" s="75">
        <f>Ewidencja!I110</f>
        <v>81</v>
      </c>
      <c r="H26" s="75">
        <f>Ewidencja!J110</f>
        <v>23</v>
      </c>
      <c r="I26" s="75">
        <f>Ewidencja!K110</f>
        <v>22</v>
      </c>
      <c r="J26" s="75">
        <f>Ewidencja!L110</f>
        <v>13</v>
      </c>
      <c r="K26" s="75">
        <f>Ewidencja!M110</f>
        <v>38</v>
      </c>
      <c r="L26" s="75">
        <f>Ewidencja!N110</f>
        <v>7</v>
      </c>
      <c r="M26" s="75">
        <f>Ewidencja!O110</f>
        <v>5</v>
      </c>
      <c r="N26" s="75">
        <f>Ewidencja!P110</f>
        <v>4</v>
      </c>
      <c r="O26" s="75">
        <f>Ewidencja!Q110</f>
        <v>1</v>
      </c>
      <c r="P26" s="75">
        <f>Ewidencja!R110</f>
        <v>0</v>
      </c>
      <c r="Q26" s="75">
        <f>Ewidencja!S110</f>
        <v>47000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Ewidencja!H111</f>
        <v>11</v>
      </c>
      <c r="G27" s="76">
        <f>Ewidencja!I111</f>
        <v>11</v>
      </c>
      <c r="H27" s="76">
        <f>Ewidencja!J111</f>
        <v>3</v>
      </c>
      <c r="I27" s="76">
        <f>Ewidencja!K111</f>
        <v>3</v>
      </c>
      <c r="J27" s="76">
        <f>Ewidencja!L111</f>
        <v>2</v>
      </c>
      <c r="K27" s="76">
        <f>Ewidencja!M111</f>
        <v>1</v>
      </c>
      <c r="L27" s="76">
        <f>Ewidencja!N111</f>
        <v>5</v>
      </c>
      <c r="M27" s="76">
        <f>Ewidencja!O111</f>
        <v>1</v>
      </c>
      <c r="N27" s="76">
        <f>Ewidencja!P111</f>
        <v>0</v>
      </c>
      <c r="O27" s="76">
        <f>Ewidencja!Q111</f>
        <v>1</v>
      </c>
      <c r="P27" s="76">
        <f>Ewidencja!R111</f>
        <v>0</v>
      </c>
      <c r="Q27" s="76">
        <f>Ewidencja!S111</f>
        <v>6000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Ewidencja!H112</f>
        <v>63</v>
      </c>
      <c r="G28" s="76">
        <f>Ewidencja!I112</f>
        <v>67</v>
      </c>
      <c r="H28" s="76">
        <f>Ewidencja!J112</f>
        <v>20</v>
      </c>
      <c r="I28" s="76">
        <f>Ewidencja!K112</f>
        <v>19</v>
      </c>
      <c r="J28" s="76">
        <f>Ewidencja!L112</f>
        <v>11</v>
      </c>
      <c r="K28" s="76">
        <f>Ewidencja!M112</f>
        <v>34</v>
      </c>
      <c r="L28" s="76">
        <f>Ewidencja!N112</f>
        <v>2</v>
      </c>
      <c r="M28" s="76">
        <f>Ewidencja!O112</f>
        <v>4</v>
      </c>
      <c r="N28" s="76">
        <f>Ewidencja!P112</f>
        <v>4</v>
      </c>
      <c r="O28" s="76">
        <f>Ewidencja!Q112</f>
        <v>0</v>
      </c>
      <c r="P28" s="76">
        <f>Ewidencja!R112</f>
        <v>0</v>
      </c>
      <c r="Q28" s="76">
        <f>Ewidencja!S112</f>
        <v>41000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Ewidencja!H113</f>
        <v>0</v>
      </c>
      <c r="G29" s="76">
        <f>Ewidencja!I113</f>
        <v>0</v>
      </c>
      <c r="H29" s="76">
        <f>Ewidencja!J113</f>
        <v>0</v>
      </c>
      <c r="I29" s="76">
        <f>Ewidencja!K113</f>
        <v>0</v>
      </c>
      <c r="J29" s="76">
        <f>Ewidencja!L113</f>
        <v>0</v>
      </c>
      <c r="K29" s="76">
        <f>Ewidencja!M113</f>
        <v>0</v>
      </c>
      <c r="L29" s="76">
        <f>Ewidencja!N113</f>
        <v>0</v>
      </c>
      <c r="M29" s="76">
        <f>Ewidencja!O113</f>
        <v>0</v>
      </c>
      <c r="N29" s="76">
        <f>Ewidencja!P113</f>
        <v>0</v>
      </c>
      <c r="O29" s="76">
        <f>Ewidencja!Q113</f>
        <v>0</v>
      </c>
      <c r="P29" s="76">
        <f>Ewidencja!R113</f>
        <v>0</v>
      </c>
      <c r="Q29" s="76">
        <f>Ewidencja!S113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Ewidencja!H114</f>
        <v>1</v>
      </c>
      <c r="G30" s="76">
        <f>Ewidencja!I114</f>
        <v>1</v>
      </c>
      <c r="H30" s="76">
        <f>Ewidencja!J114</f>
        <v>0</v>
      </c>
      <c r="I30" s="76">
        <f>Ewidencja!K114</f>
        <v>0</v>
      </c>
      <c r="J30" s="76">
        <f>Ewidencja!L114</f>
        <v>0</v>
      </c>
      <c r="K30" s="76">
        <f>Ewidencja!M114</f>
        <v>1</v>
      </c>
      <c r="L30" s="76">
        <f>Ewidencja!N114</f>
        <v>0</v>
      </c>
      <c r="M30" s="76">
        <f>Ewidencja!O114</f>
        <v>0</v>
      </c>
      <c r="N30" s="76">
        <f>Ewidencja!P114</f>
        <v>0</v>
      </c>
      <c r="O30" s="76">
        <f>Ewidencja!Q114</f>
        <v>0</v>
      </c>
      <c r="P30" s="76">
        <f>Ewidencja!R114</f>
        <v>0</v>
      </c>
      <c r="Q30" s="76">
        <f>Ewidencja!S114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Ewidencja!H115</f>
        <v>2</v>
      </c>
      <c r="G31" s="76">
        <f>Ewidencja!I115</f>
        <v>2</v>
      </c>
      <c r="H31" s="76">
        <f>Ewidencja!J115</f>
        <v>0</v>
      </c>
      <c r="I31" s="76">
        <f>Ewidencja!K115</f>
        <v>0</v>
      </c>
      <c r="J31" s="76">
        <f>Ewidencja!L115</f>
        <v>0</v>
      </c>
      <c r="K31" s="76">
        <f>Ewidencja!M115</f>
        <v>2</v>
      </c>
      <c r="L31" s="76">
        <f>Ewidencja!N115</f>
        <v>0</v>
      </c>
      <c r="M31" s="76">
        <f>Ewidencja!O115</f>
        <v>0</v>
      </c>
      <c r="N31" s="76">
        <f>Ewidencja!P115</f>
        <v>0</v>
      </c>
      <c r="O31" s="76">
        <f>Ewidencja!Q115</f>
        <v>0</v>
      </c>
      <c r="P31" s="76">
        <f>Ewidencja!R115</f>
        <v>0</v>
      </c>
      <c r="Q31" s="76">
        <f>Ewidencja!S115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",UPPER(Ewidencja!F116))</f>
        <v>EWIDENCJA SPRAW Z WYKAZU S W SĄDACH OKRĘGOWYCH ZA III KWARTAŁY 2014 r. - SO W GLIWICACH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Ewidencja!H116</f>
        <v>258</v>
      </c>
      <c r="G26" s="75">
        <f>Ewidencja!I116</f>
        <v>247</v>
      </c>
      <c r="H26" s="75">
        <f>Ewidencja!J116</f>
        <v>82</v>
      </c>
      <c r="I26" s="75">
        <f>Ewidencja!K116</f>
        <v>80</v>
      </c>
      <c r="J26" s="75">
        <f>Ewidencja!L116</f>
        <v>63</v>
      </c>
      <c r="K26" s="75">
        <f>Ewidencja!M116</f>
        <v>82</v>
      </c>
      <c r="L26" s="75">
        <f>Ewidencja!N116</f>
        <v>20</v>
      </c>
      <c r="M26" s="75">
        <f>Ewidencja!O116</f>
        <v>42</v>
      </c>
      <c r="N26" s="75">
        <f>Ewidencja!P116</f>
        <v>41</v>
      </c>
      <c r="O26" s="75">
        <f>Ewidencja!Q116</f>
        <v>1</v>
      </c>
      <c r="P26" s="75">
        <f>Ewidencja!R116</f>
        <v>0</v>
      </c>
      <c r="Q26" s="75">
        <f>Ewidencja!S116</f>
        <v>248500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Ewidencja!H117</f>
        <v>57</v>
      </c>
      <c r="G27" s="76">
        <f>Ewidencja!I117</f>
        <v>57</v>
      </c>
      <c r="H27" s="76">
        <f>Ewidencja!J117</f>
        <v>7</v>
      </c>
      <c r="I27" s="76">
        <f>Ewidencja!K117</f>
        <v>6</v>
      </c>
      <c r="J27" s="76">
        <f>Ewidencja!L117</f>
        <v>20</v>
      </c>
      <c r="K27" s="76">
        <f>Ewidencja!M117</f>
        <v>18</v>
      </c>
      <c r="L27" s="76">
        <f>Ewidencja!N117</f>
        <v>12</v>
      </c>
      <c r="M27" s="76">
        <f>Ewidencja!O117</f>
        <v>7</v>
      </c>
      <c r="N27" s="76">
        <f>Ewidencja!P117</f>
        <v>7</v>
      </c>
      <c r="O27" s="76">
        <f>Ewidencja!Q117</f>
        <v>0</v>
      </c>
      <c r="P27" s="76">
        <f>Ewidencja!R117</f>
        <v>0</v>
      </c>
      <c r="Q27" s="76">
        <f>Ewidencja!S117</f>
        <v>15000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Ewidencja!H118</f>
        <v>191</v>
      </c>
      <c r="G28" s="76">
        <f>Ewidencja!I118</f>
        <v>180</v>
      </c>
      <c r="H28" s="76">
        <f>Ewidencja!J118</f>
        <v>71</v>
      </c>
      <c r="I28" s="76">
        <f>Ewidencja!K118</f>
        <v>70</v>
      </c>
      <c r="J28" s="76">
        <f>Ewidencja!L118</f>
        <v>40</v>
      </c>
      <c r="K28" s="76">
        <f>Ewidencja!M118</f>
        <v>62</v>
      </c>
      <c r="L28" s="76">
        <f>Ewidencja!N118</f>
        <v>7</v>
      </c>
      <c r="M28" s="76">
        <f>Ewidencja!O118</f>
        <v>35</v>
      </c>
      <c r="N28" s="76">
        <f>Ewidencja!P118</f>
        <v>34</v>
      </c>
      <c r="O28" s="76">
        <f>Ewidencja!Q118</f>
        <v>1</v>
      </c>
      <c r="P28" s="76">
        <f>Ewidencja!R118</f>
        <v>0</v>
      </c>
      <c r="Q28" s="76">
        <f>Ewidencja!S118</f>
        <v>224500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Ewidencja!H119</f>
        <v>2</v>
      </c>
      <c r="G29" s="76">
        <f>Ewidencja!I119</f>
        <v>2</v>
      </c>
      <c r="H29" s="76">
        <f>Ewidencja!J119</f>
        <v>0</v>
      </c>
      <c r="I29" s="76">
        <f>Ewidencja!K119</f>
        <v>0</v>
      </c>
      <c r="J29" s="76">
        <f>Ewidencja!L119</f>
        <v>0</v>
      </c>
      <c r="K29" s="76">
        <f>Ewidencja!M119</f>
        <v>2</v>
      </c>
      <c r="L29" s="76">
        <f>Ewidencja!N119</f>
        <v>0</v>
      </c>
      <c r="M29" s="76">
        <f>Ewidencja!O119</f>
        <v>0</v>
      </c>
      <c r="N29" s="76">
        <f>Ewidencja!P119</f>
        <v>0</v>
      </c>
      <c r="O29" s="76">
        <f>Ewidencja!Q119</f>
        <v>0</v>
      </c>
      <c r="P29" s="76">
        <f>Ewidencja!R119</f>
        <v>0</v>
      </c>
      <c r="Q29" s="76">
        <f>Ewidencja!S119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Ewidencja!H120</f>
        <v>0</v>
      </c>
      <c r="G30" s="76">
        <f>Ewidencja!I120</f>
        <v>0</v>
      </c>
      <c r="H30" s="76">
        <f>Ewidencja!J120</f>
        <v>0</v>
      </c>
      <c r="I30" s="76">
        <f>Ewidencja!K120</f>
        <v>0</v>
      </c>
      <c r="J30" s="76">
        <f>Ewidencja!L120</f>
        <v>0</v>
      </c>
      <c r="K30" s="76">
        <f>Ewidencja!M120</f>
        <v>0</v>
      </c>
      <c r="L30" s="76">
        <f>Ewidencja!N120</f>
        <v>0</v>
      </c>
      <c r="M30" s="76">
        <f>Ewidencja!O120</f>
        <v>0</v>
      </c>
      <c r="N30" s="76">
        <f>Ewidencja!P120</f>
        <v>0</v>
      </c>
      <c r="O30" s="76">
        <f>Ewidencja!Q120</f>
        <v>0</v>
      </c>
      <c r="P30" s="76">
        <f>Ewidencja!R120</f>
        <v>0</v>
      </c>
      <c r="Q30" s="76">
        <f>Ewidencja!S120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Ewidencja!H121</f>
        <v>8</v>
      </c>
      <c r="G31" s="76">
        <f>Ewidencja!I121</f>
        <v>8</v>
      </c>
      <c r="H31" s="76">
        <f>Ewidencja!J121</f>
        <v>4</v>
      </c>
      <c r="I31" s="76">
        <f>Ewidencja!K121</f>
        <v>4</v>
      </c>
      <c r="J31" s="76">
        <f>Ewidencja!L121</f>
        <v>3</v>
      </c>
      <c r="K31" s="76">
        <f>Ewidencja!M121</f>
        <v>0</v>
      </c>
      <c r="L31" s="76">
        <f>Ewidencja!N121</f>
        <v>1</v>
      </c>
      <c r="M31" s="76">
        <f>Ewidencja!O121</f>
        <v>0</v>
      </c>
      <c r="N31" s="76">
        <f>Ewidencja!P121</f>
        <v>0</v>
      </c>
      <c r="O31" s="76">
        <f>Ewidencja!Q121</f>
        <v>0</v>
      </c>
      <c r="P31" s="76">
        <f>Ewidencja!R121</f>
        <v>0</v>
      </c>
      <c r="Q31" s="76">
        <f>Ewidencja!S121</f>
        <v>9000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",UPPER(Ewidencja!F122))</f>
        <v>EWIDENCJA  SPRAW Z WYKAZU S W SĄDACH OKRĘGOWYCH ZA III KWARTAŁY 2014 r. - SO W KATOWICACH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Ewidencja!H122</f>
        <v>348</v>
      </c>
      <c r="G26" s="75">
        <f>Ewidencja!I122</f>
        <v>334</v>
      </c>
      <c r="H26" s="75">
        <f>Ewidencja!J122</f>
        <v>57</v>
      </c>
      <c r="I26" s="75">
        <f>Ewidencja!K122</f>
        <v>54</v>
      </c>
      <c r="J26" s="75">
        <f>Ewidencja!L122</f>
        <v>92</v>
      </c>
      <c r="K26" s="75">
        <f>Ewidencja!M122</f>
        <v>127</v>
      </c>
      <c r="L26" s="75">
        <f>Ewidencja!N122</f>
        <v>58</v>
      </c>
      <c r="M26" s="75">
        <f>Ewidencja!O122</f>
        <v>41</v>
      </c>
      <c r="N26" s="75">
        <f>Ewidencja!P122</f>
        <v>41</v>
      </c>
      <c r="O26" s="75">
        <f>Ewidencja!Q122</f>
        <v>0</v>
      </c>
      <c r="P26" s="75">
        <f>Ewidencja!R122</f>
        <v>0</v>
      </c>
      <c r="Q26" s="75">
        <f>Ewidencja!S122</f>
        <v>146500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Ewidencja!H123</f>
        <v>96</v>
      </c>
      <c r="G27" s="76">
        <f>Ewidencja!I123</f>
        <v>96</v>
      </c>
      <c r="H27" s="76">
        <f>Ewidencja!J123</f>
        <v>15</v>
      </c>
      <c r="I27" s="76">
        <f>Ewidencja!K123</f>
        <v>15</v>
      </c>
      <c r="J27" s="76">
        <f>Ewidencja!L123</f>
        <v>30</v>
      </c>
      <c r="K27" s="76">
        <f>Ewidencja!M123</f>
        <v>15</v>
      </c>
      <c r="L27" s="76">
        <f>Ewidencja!N123</f>
        <v>36</v>
      </c>
      <c r="M27" s="76">
        <f>Ewidencja!O123</f>
        <v>8</v>
      </c>
      <c r="N27" s="76">
        <f>Ewidencja!P123</f>
        <v>8</v>
      </c>
      <c r="O27" s="76">
        <f>Ewidencja!Q123</f>
        <v>0</v>
      </c>
      <c r="P27" s="76">
        <f>Ewidencja!R123</f>
        <v>0</v>
      </c>
      <c r="Q27" s="76">
        <f>Ewidencja!S123</f>
        <v>47000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Ewidencja!H124</f>
        <v>211</v>
      </c>
      <c r="G28" s="76">
        <f>Ewidencja!I124</f>
        <v>199</v>
      </c>
      <c r="H28" s="76">
        <f>Ewidencja!J124</f>
        <v>26</v>
      </c>
      <c r="I28" s="76">
        <f>Ewidencja!K124</f>
        <v>24</v>
      </c>
      <c r="J28" s="76">
        <f>Ewidencja!L124</f>
        <v>49</v>
      </c>
      <c r="K28" s="76">
        <f>Ewidencja!M124</f>
        <v>103</v>
      </c>
      <c r="L28" s="76">
        <f>Ewidencja!N124</f>
        <v>21</v>
      </c>
      <c r="M28" s="76">
        <f>Ewidencja!O124</f>
        <v>27</v>
      </c>
      <c r="N28" s="76">
        <f>Ewidencja!P124</f>
        <v>27</v>
      </c>
      <c r="O28" s="76">
        <f>Ewidencja!Q124</f>
        <v>0</v>
      </c>
      <c r="P28" s="76">
        <f>Ewidencja!R124</f>
        <v>0</v>
      </c>
      <c r="Q28" s="76">
        <f>Ewidencja!S124</f>
        <v>66500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Ewidencja!H125</f>
        <v>2</v>
      </c>
      <c r="G29" s="76">
        <f>Ewidencja!I125</f>
        <v>2</v>
      </c>
      <c r="H29" s="76">
        <f>Ewidencja!J125</f>
        <v>0</v>
      </c>
      <c r="I29" s="76">
        <f>Ewidencja!K125</f>
        <v>0</v>
      </c>
      <c r="J29" s="76">
        <f>Ewidencja!L125</f>
        <v>1</v>
      </c>
      <c r="K29" s="76">
        <f>Ewidencja!M125</f>
        <v>1</v>
      </c>
      <c r="L29" s="76">
        <f>Ewidencja!N125</f>
        <v>0</v>
      </c>
      <c r="M29" s="76">
        <f>Ewidencja!O125</f>
        <v>0</v>
      </c>
      <c r="N29" s="76">
        <f>Ewidencja!P125</f>
        <v>0</v>
      </c>
      <c r="O29" s="76">
        <f>Ewidencja!Q125</f>
        <v>0</v>
      </c>
      <c r="P29" s="76">
        <f>Ewidencja!R125</f>
        <v>0</v>
      </c>
      <c r="Q29" s="76">
        <f>Ewidencja!S125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Ewidencja!H126</f>
        <v>7</v>
      </c>
      <c r="G30" s="76">
        <f>Ewidencja!I126</f>
        <v>8</v>
      </c>
      <c r="H30" s="76">
        <f>Ewidencja!J126</f>
        <v>1</v>
      </c>
      <c r="I30" s="76">
        <f>Ewidencja!K126</f>
        <v>0</v>
      </c>
      <c r="J30" s="76">
        <f>Ewidencja!L126</f>
        <v>2</v>
      </c>
      <c r="K30" s="76">
        <f>Ewidencja!M126</f>
        <v>5</v>
      </c>
      <c r="L30" s="76">
        <f>Ewidencja!N126</f>
        <v>0</v>
      </c>
      <c r="M30" s="76">
        <f>Ewidencja!O126</f>
        <v>0</v>
      </c>
      <c r="N30" s="76">
        <f>Ewidencja!P126</f>
        <v>0</v>
      </c>
      <c r="O30" s="76">
        <f>Ewidencja!Q126</f>
        <v>0</v>
      </c>
      <c r="P30" s="76">
        <f>Ewidencja!R126</f>
        <v>0</v>
      </c>
      <c r="Q30" s="76">
        <f>Ewidencja!S126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Ewidencja!H127</f>
        <v>32</v>
      </c>
      <c r="G31" s="76">
        <f>Ewidencja!I127</f>
        <v>29</v>
      </c>
      <c r="H31" s="76">
        <f>Ewidencja!J127</f>
        <v>15</v>
      </c>
      <c r="I31" s="76">
        <f>Ewidencja!K127</f>
        <v>15</v>
      </c>
      <c r="J31" s="76">
        <f>Ewidencja!L127</f>
        <v>10</v>
      </c>
      <c r="K31" s="76">
        <f>Ewidencja!M127</f>
        <v>3</v>
      </c>
      <c r="L31" s="76">
        <f>Ewidencja!N127</f>
        <v>1</v>
      </c>
      <c r="M31" s="76">
        <f>Ewidencja!O127</f>
        <v>6</v>
      </c>
      <c r="N31" s="76">
        <f>Ewidencja!P127</f>
        <v>6</v>
      </c>
      <c r="O31" s="76">
        <f>Ewidencja!Q127</f>
        <v>0</v>
      </c>
      <c r="P31" s="76">
        <f>Ewidencja!R127</f>
        <v>0</v>
      </c>
      <c r="Q31" s="76">
        <f>Ewidencja!S127</f>
        <v>33000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",UPPER(Ewidencja!E134))</f>
        <v>EWIDENCJA  SPRAW Z WYKAZU S W SĄDACH OKRĘGOWYCH ZA III KWARTAŁY 2014 r. - APELACJA KRAKOWSKA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Ewidencja!H158</f>
        <v>486</v>
      </c>
      <c r="G26" s="75">
        <f>Ewidencja!I158</f>
        <v>464</v>
      </c>
      <c r="H26" s="75">
        <f>Ewidencja!J158</f>
        <v>66</v>
      </c>
      <c r="I26" s="75">
        <f>Ewidencja!K158</f>
        <v>64</v>
      </c>
      <c r="J26" s="75">
        <f>Ewidencja!L158</f>
        <v>157</v>
      </c>
      <c r="K26" s="75">
        <f>Ewidencja!M158</f>
        <v>156</v>
      </c>
      <c r="L26" s="75">
        <f>Ewidencja!N158</f>
        <v>85</v>
      </c>
      <c r="M26" s="75">
        <f>Ewidencja!O158</f>
        <v>62</v>
      </c>
      <c r="N26" s="75">
        <f>Ewidencja!P158</f>
        <v>42</v>
      </c>
      <c r="O26" s="75">
        <f>Ewidencja!Q158</f>
        <v>20</v>
      </c>
      <c r="P26" s="75">
        <f>Ewidencja!R158</f>
        <v>0</v>
      </c>
      <c r="Q26" s="75">
        <f>Ewidencja!S158</f>
        <v>189600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Ewidencja!H159</f>
        <v>110</v>
      </c>
      <c r="G27" s="76">
        <f>Ewidencja!I159</f>
        <v>94</v>
      </c>
      <c r="H27" s="76">
        <f>Ewidencja!J159</f>
        <v>5</v>
      </c>
      <c r="I27" s="76">
        <f>Ewidencja!K159</f>
        <v>5</v>
      </c>
      <c r="J27" s="76">
        <f>Ewidencja!L159</f>
        <v>30</v>
      </c>
      <c r="K27" s="76">
        <f>Ewidencja!M159</f>
        <v>7</v>
      </c>
      <c r="L27" s="76">
        <f>Ewidencja!N159</f>
        <v>52</v>
      </c>
      <c r="M27" s="76">
        <f>Ewidencja!O159</f>
        <v>23</v>
      </c>
      <c r="N27" s="76">
        <f>Ewidencja!P159</f>
        <v>12</v>
      </c>
      <c r="O27" s="76">
        <f>Ewidencja!Q159</f>
        <v>11</v>
      </c>
      <c r="P27" s="76">
        <f>Ewidencja!R159</f>
        <v>0</v>
      </c>
      <c r="Q27" s="76">
        <f>Ewidencja!S159</f>
        <v>13000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Ewidencja!H160</f>
        <v>318</v>
      </c>
      <c r="G28" s="76">
        <f>Ewidencja!I160</f>
        <v>312</v>
      </c>
      <c r="H28" s="76">
        <f>Ewidencja!J160</f>
        <v>48</v>
      </c>
      <c r="I28" s="76">
        <f>Ewidencja!K160</f>
        <v>46</v>
      </c>
      <c r="J28" s="76">
        <f>Ewidencja!L160</f>
        <v>97</v>
      </c>
      <c r="K28" s="76">
        <f>Ewidencja!M160</f>
        <v>138</v>
      </c>
      <c r="L28" s="76">
        <f>Ewidencja!N160</f>
        <v>29</v>
      </c>
      <c r="M28" s="76">
        <f>Ewidencja!O160</f>
        <v>35</v>
      </c>
      <c r="N28" s="76">
        <f>Ewidencja!P160</f>
        <v>26</v>
      </c>
      <c r="O28" s="76">
        <f>Ewidencja!Q160</f>
        <v>9</v>
      </c>
      <c r="P28" s="76">
        <f>Ewidencja!R160</f>
        <v>0</v>
      </c>
      <c r="Q28" s="76">
        <f>Ewidencja!S160</f>
        <v>144600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Ewidencja!H161</f>
        <v>5</v>
      </c>
      <c r="G29" s="76">
        <f>Ewidencja!I161</f>
        <v>5</v>
      </c>
      <c r="H29" s="76">
        <f>Ewidencja!J161</f>
        <v>0</v>
      </c>
      <c r="I29" s="76">
        <f>Ewidencja!K161</f>
        <v>0</v>
      </c>
      <c r="J29" s="76">
        <f>Ewidencja!L161</f>
        <v>4</v>
      </c>
      <c r="K29" s="76">
        <f>Ewidencja!M161</f>
        <v>1</v>
      </c>
      <c r="L29" s="76">
        <f>Ewidencja!N161</f>
        <v>0</v>
      </c>
      <c r="M29" s="76">
        <f>Ewidencja!O161</f>
        <v>0</v>
      </c>
      <c r="N29" s="76">
        <f>Ewidencja!P161</f>
        <v>0</v>
      </c>
      <c r="O29" s="76">
        <f>Ewidencja!Q161</f>
        <v>0</v>
      </c>
      <c r="P29" s="76">
        <f>Ewidencja!R161</f>
        <v>0</v>
      </c>
      <c r="Q29" s="76">
        <f>Ewidencja!S161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Ewidencja!H162</f>
        <v>15</v>
      </c>
      <c r="G30" s="76">
        <f>Ewidencja!I162</f>
        <v>17</v>
      </c>
      <c r="H30" s="76">
        <f>Ewidencja!J162</f>
        <v>8</v>
      </c>
      <c r="I30" s="76">
        <f>Ewidencja!K162</f>
        <v>8</v>
      </c>
      <c r="J30" s="76">
        <f>Ewidencja!L162</f>
        <v>4</v>
      </c>
      <c r="K30" s="76">
        <f>Ewidencja!M162</f>
        <v>5</v>
      </c>
      <c r="L30" s="76">
        <f>Ewidencja!N162</f>
        <v>0</v>
      </c>
      <c r="M30" s="76">
        <f>Ewidencja!O162</f>
        <v>0</v>
      </c>
      <c r="N30" s="76">
        <f>Ewidencja!P162</f>
        <v>0</v>
      </c>
      <c r="O30" s="76">
        <f>Ewidencja!Q162</f>
        <v>0</v>
      </c>
      <c r="P30" s="76">
        <f>Ewidencja!R162</f>
        <v>0</v>
      </c>
      <c r="Q30" s="76">
        <f>Ewidencja!S162</f>
        <v>20000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Ewidencja!H163</f>
        <v>38</v>
      </c>
      <c r="G31" s="76">
        <f>Ewidencja!I163</f>
        <v>36</v>
      </c>
      <c r="H31" s="76">
        <f>Ewidencja!J163</f>
        <v>5</v>
      </c>
      <c r="I31" s="76">
        <f>Ewidencja!K163</f>
        <v>5</v>
      </c>
      <c r="J31" s="76">
        <f>Ewidencja!L163</f>
        <v>22</v>
      </c>
      <c r="K31" s="76">
        <f>Ewidencja!M163</f>
        <v>5</v>
      </c>
      <c r="L31" s="76">
        <f>Ewidencja!N163</f>
        <v>4</v>
      </c>
      <c r="M31" s="76">
        <f>Ewidencja!O163</f>
        <v>4</v>
      </c>
      <c r="N31" s="76">
        <f>Ewidencja!P163</f>
        <v>4</v>
      </c>
      <c r="O31" s="76">
        <f>Ewidencja!Q163</f>
        <v>0</v>
      </c>
      <c r="P31" s="76">
        <f>Ewidencja!R163</f>
        <v>0</v>
      </c>
      <c r="Q31" s="76">
        <f>Ewidencja!S163</f>
        <v>12000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autoPageBreaks="0" fitToPage="1"/>
  </sheetPr>
  <dimension ref="A1:U419"/>
  <sheetViews>
    <sheetView showGridLines="0" topLeftCell="A2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",UPPER(Ewidencja!F134))</f>
        <v>EWIDENCJA SPRAW Z WYKAZU S W SĄDACH OKRĘGOWYCH ZA III KWARTAŁY 2014 r. - SO W KIELCACH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Ewidencja!H134</f>
        <v>86</v>
      </c>
      <c r="G26" s="75">
        <f>Ewidencja!I134</f>
        <v>78</v>
      </c>
      <c r="H26" s="75">
        <f>Ewidencja!J134</f>
        <v>10</v>
      </c>
      <c r="I26" s="75">
        <f>Ewidencja!K134</f>
        <v>10</v>
      </c>
      <c r="J26" s="75">
        <f>Ewidencja!L134</f>
        <v>27</v>
      </c>
      <c r="K26" s="75">
        <f>Ewidencja!M134</f>
        <v>20</v>
      </c>
      <c r="L26" s="75">
        <f>Ewidencja!N134</f>
        <v>21</v>
      </c>
      <c r="M26" s="75">
        <f>Ewidencja!O134</f>
        <v>12</v>
      </c>
      <c r="N26" s="75">
        <f>Ewidencja!P134</f>
        <v>10</v>
      </c>
      <c r="O26" s="75">
        <f>Ewidencja!Q134</f>
        <v>2</v>
      </c>
      <c r="P26" s="75">
        <f>Ewidencja!R134</f>
        <v>0</v>
      </c>
      <c r="Q26" s="75">
        <f>Ewidencja!S134</f>
        <v>27000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Ewidencja!H135</f>
        <v>31</v>
      </c>
      <c r="G27" s="76">
        <f>Ewidencja!I135</f>
        <v>26</v>
      </c>
      <c r="H27" s="76">
        <f>Ewidencja!J135</f>
        <v>1</v>
      </c>
      <c r="I27" s="76">
        <f>Ewidencja!K135</f>
        <v>1</v>
      </c>
      <c r="J27" s="76">
        <f>Ewidencja!L135</f>
        <v>4</v>
      </c>
      <c r="K27" s="76">
        <f>Ewidencja!M135</f>
        <v>3</v>
      </c>
      <c r="L27" s="76">
        <f>Ewidencja!N135</f>
        <v>18</v>
      </c>
      <c r="M27" s="76">
        <f>Ewidencja!O135</f>
        <v>5</v>
      </c>
      <c r="N27" s="76">
        <f>Ewidencja!P135</f>
        <v>3</v>
      </c>
      <c r="O27" s="76">
        <f>Ewidencja!Q135</f>
        <v>2</v>
      </c>
      <c r="P27" s="76">
        <f>Ewidencja!R135</f>
        <v>0</v>
      </c>
      <c r="Q27" s="76">
        <f>Ewidencja!S135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Ewidencja!H136</f>
        <v>35</v>
      </c>
      <c r="G28" s="76">
        <f>Ewidencja!I136</f>
        <v>32</v>
      </c>
      <c r="H28" s="76">
        <f>Ewidencja!J136</f>
        <v>6</v>
      </c>
      <c r="I28" s="76">
        <f>Ewidencja!K136</f>
        <v>6</v>
      </c>
      <c r="J28" s="76">
        <f>Ewidencja!L136</f>
        <v>8</v>
      </c>
      <c r="K28" s="76">
        <f>Ewidencja!M136</f>
        <v>15</v>
      </c>
      <c r="L28" s="76">
        <f>Ewidencja!N136</f>
        <v>3</v>
      </c>
      <c r="M28" s="76">
        <f>Ewidencja!O136</f>
        <v>6</v>
      </c>
      <c r="N28" s="76">
        <f>Ewidencja!P136</f>
        <v>6</v>
      </c>
      <c r="O28" s="76">
        <f>Ewidencja!Q136</f>
        <v>0</v>
      </c>
      <c r="P28" s="76">
        <f>Ewidencja!R136</f>
        <v>0</v>
      </c>
      <c r="Q28" s="76">
        <f>Ewidencja!S136</f>
        <v>17000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Ewidencja!H137</f>
        <v>1</v>
      </c>
      <c r="G29" s="76">
        <f>Ewidencja!I137</f>
        <v>1</v>
      </c>
      <c r="H29" s="76">
        <f>Ewidencja!J137</f>
        <v>0</v>
      </c>
      <c r="I29" s="76">
        <f>Ewidencja!K137</f>
        <v>0</v>
      </c>
      <c r="J29" s="76">
        <f>Ewidencja!L137</f>
        <v>0</v>
      </c>
      <c r="K29" s="76">
        <f>Ewidencja!M137</f>
        <v>1</v>
      </c>
      <c r="L29" s="76">
        <f>Ewidencja!N137</f>
        <v>0</v>
      </c>
      <c r="M29" s="76">
        <f>Ewidencja!O137</f>
        <v>0</v>
      </c>
      <c r="N29" s="76">
        <f>Ewidencja!P137</f>
        <v>0</v>
      </c>
      <c r="O29" s="76">
        <f>Ewidencja!Q137</f>
        <v>0</v>
      </c>
      <c r="P29" s="76">
        <f>Ewidencja!R137</f>
        <v>0</v>
      </c>
      <c r="Q29" s="76">
        <f>Ewidencja!S137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Ewidencja!H138</f>
        <v>1</v>
      </c>
      <c r="G30" s="76">
        <f>Ewidencja!I138</f>
        <v>1</v>
      </c>
      <c r="H30" s="76">
        <f>Ewidencja!J138</f>
        <v>0</v>
      </c>
      <c r="I30" s="76">
        <f>Ewidencja!K138</f>
        <v>0</v>
      </c>
      <c r="J30" s="76">
        <f>Ewidencja!L138</f>
        <v>1</v>
      </c>
      <c r="K30" s="76">
        <f>Ewidencja!M138</f>
        <v>0</v>
      </c>
      <c r="L30" s="76">
        <f>Ewidencja!N138</f>
        <v>0</v>
      </c>
      <c r="M30" s="76">
        <f>Ewidencja!O138</f>
        <v>0</v>
      </c>
      <c r="N30" s="76">
        <f>Ewidencja!P138</f>
        <v>0</v>
      </c>
      <c r="O30" s="76">
        <f>Ewidencja!Q138</f>
        <v>0</v>
      </c>
      <c r="P30" s="76">
        <f>Ewidencja!R138</f>
        <v>0</v>
      </c>
      <c r="Q30" s="76">
        <f>Ewidencja!S138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Ewidencja!H139</f>
        <v>18</v>
      </c>
      <c r="G31" s="76">
        <f>Ewidencja!I139</f>
        <v>18</v>
      </c>
      <c r="H31" s="76">
        <f>Ewidencja!J139</f>
        <v>3</v>
      </c>
      <c r="I31" s="76">
        <f>Ewidencja!K139</f>
        <v>3</v>
      </c>
      <c r="J31" s="76">
        <f>Ewidencja!L139</f>
        <v>14</v>
      </c>
      <c r="K31" s="76">
        <f>Ewidencja!M139</f>
        <v>1</v>
      </c>
      <c r="L31" s="76">
        <f>Ewidencja!N139</f>
        <v>0</v>
      </c>
      <c r="M31" s="76">
        <f>Ewidencja!O139</f>
        <v>1</v>
      </c>
      <c r="N31" s="76">
        <f>Ewidencja!P139</f>
        <v>1</v>
      </c>
      <c r="O31" s="76">
        <f>Ewidencja!Q139</f>
        <v>0</v>
      </c>
      <c r="P31" s="76">
        <f>Ewidencja!R139</f>
        <v>0</v>
      </c>
      <c r="Q31" s="76">
        <f>Ewidencja!S139</f>
        <v>8000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autoPageBreaks="0" fitToPage="1"/>
  </sheetPr>
  <dimension ref="A1:U419"/>
  <sheetViews>
    <sheetView showGridLines="0" topLeftCell="K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",UPPER(Ewidencja!F140))</f>
        <v>EWIDENCJA SPRAW Z WYKAZU S W SĄDACH OKRĘGOWYCH ZA III KWARTAŁY 2014 r. - SO W KRAKOWIE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Ewidencja!H140</f>
        <v>288</v>
      </c>
      <c r="G26" s="75">
        <f>Ewidencja!I140</f>
        <v>275</v>
      </c>
      <c r="H26" s="75">
        <f>Ewidencja!J140</f>
        <v>52</v>
      </c>
      <c r="I26" s="75">
        <f>Ewidencja!K140</f>
        <v>50</v>
      </c>
      <c r="J26" s="75">
        <f>Ewidencja!L140</f>
        <v>94</v>
      </c>
      <c r="K26" s="75">
        <f>Ewidencja!M140</f>
        <v>76</v>
      </c>
      <c r="L26" s="75">
        <f>Ewidencja!N140</f>
        <v>53</v>
      </c>
      <c r="M26" s="75">
        <f>Ewidencja!O140</f>
        <v>45</v>
      </c>
      <c r="N26" s="75">
        <f>Ewidencja!P140</f>
        <v>28</v>
      </c>
      <c r="O26" s="75">
        <f>Ewidencja!Q140</f>
        <v>17</v>
      </c>
      <c r="P26" s="75">
        <f>Ewidencja!R140</f>
        <v>0</v>
      </c>
      <c r="Q26" s="75">
        <f>Ewidencja!S140</f>
        <v>154600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Ewidencja!H141</f>
        <v>51</v>
      </c>
      <c r="G27" s="76">
        <f>Ewidencja!I141</f>
        <v>41</v>
      </c>
      <c r="H27" s="76">
        <f>Ewidencja!J141</f>
        <v>3</v>
      </c>
      <c r="I27" s="76">
        <f>Ewidencja!K141</f>
        <v>3</v>
      </c>
      <c r="J27" s="76">
        <f>Ewidencja!L141</f>
        <v>10</v>
      </c>
      <c r="K27" s="76">
        <f>Ewidencja!M141</f>
        <v>3</v>
      </c>
      <c r="L27" s="76">
        <f>Ewidencja!N141</f>
        <v>25</v>
      </c>
      <c r="M27" s="76">
        <f>Ewidencja!O141</f>
        <v>17</v>
      </c>
      <c r="N27" s="76">
        <f>Ewidencja!P141</f>
        <v>8</v>
      </c>
      <c r="O27" s="76">
        <f>Ewidencja!Q141</f>
        <v>9</v>
      </c>
      <c r="P27" s="76">
        <f>Ewidencja!R141</f>
        <v>0</v>
      </c>
      <c r="Q27" s="76">
        <f>Ewidencja!S141</f>
        <v>9000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Ewidencja!H142</f>
        <v>199</v>
      </c>
      <c r="G28" s="76">
        <f>Ewidencja!I142</f>
        <v>196</v>
      </c>
      <c r="H28" s="76">
        <f>Ewidencja!J142</f>
        <v>39</v>
      </c>
      <c r="I28" s="76">
        <f>Ewidencja!K142</f>
        <v>37</v>
      </c>
      <c r="J28" s="76">
        <f>Ewidencja!L142</f>
        <v>69</v>
      </c>
      <c r="K28" s="76">
        <f>Ewidencja!M142</f>
        <v>64</v>
      </c>
      <c r="L28" s="76">
        <f>Ewidencja!N142</f>
        <v>24</v>
      </c>
      <c r="M28" s="76">
        <f>Ewidencja!O142</f>
        <v>25</v>
      </c>
      <c r="N28" s="76">
        <f>Ewidencja!P142</f>
        <v>17</v>
      </c>
      <c r="O28" s="76">
        <f>Ewidencja!Q142</f>
        <v>8</v>
      </c>
      <c r="P28" s="76">
        <f>Ewidencja!R142</f>
        <v>0</v>
      </c>
      <c r="Q28" s="76">
        <f>Ewidencja!S142</f>
        <v>121600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Ewidencja!H143</f>
        <v>4</v>
      </c>
      <c r="G29" s="76">
        <f>Ewidencja!I143</f>
        <v>4</v>
      </c>
      <c r="H29" s="76">
        <f>Ewidencja!J143</f>
        <v>0</v>
      </c>
      <c r="I29" s="76">
        <f>Ewidencja!K143</f>
        <v>0</v>
      </c>
      <c r="J29" s="76">
        <f>Ewidencja!L143</f>
        <v>4</v>
      </c>
      <c r="K29" s="76">
        <f>Ewidencja!M143</f>
        <v>0</v>
      </c>
      <c r="L29" s="76">
        <f>Ewidencja!N143</f>
        <v>0</v>
      </c>
      <c r="M29" s="76">
        <f>Ewidencja!O143</f>
        <v>0</v>
      </c>
      <c r="N29" s="76">
        <f>Ewidencja!P143</f>
        <v>0</v>
      </c>
      <c r="O29" s="76">
        <f>Ewidencja!Q143</f>
        <v>0</v>
      </c>
      <c r="P29" s="76">
        <f>Ewidencja!R143</f>
        <v>0</v>
      </c>
      <c r="Q29" s="76">
        <f>Ewidencja!S143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Ewidencja!H144</f>
        <v>14</v>
      </c>
      <c r="G30" s="76">
        <f>Ewidencja!I144</f>
        <v>16</v>
      </c>
      <c r="H30" s="76">
        <f>Ewidencja!J144</f>
        <v>8</v>
      </c>
      <c r="I30" s="76">
        <f>Ewidencja!K144</f>
        <v>8</v>
      </c>
      <c r="J30" s="76">
        <f>Ewidencja!L144</f>
        <v>3</v>
      </c>
      <c r="K30" s="76">
        <f>Ewidencja!M144</f>
        <v>5</v>
      </c>
      <c r="L30" s="76">
        <f>Ewidencja!N144</f>
        <v>0</v>
      </c>
      <c r="M30" s="76">
        <f>Ewidencja!O144</f>
        <v>0</v>
      </c>
      <c r="N30" s="76">
        <f>Ewidencja!P144</f>
        <v>0</v>
      </c>
      <c r="O30" s="76">
        <f>Ewidencja!Q144</f>
        <v>0</v>
      </c>
      <c r="P30" s="76">
        <f>Ewidencja!R144</f>
        <v>0</v>
      </c>
      <c r="Q30" s="76">
        <f>Ewidencja!S144</f>
        <v>20000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Ewidencja!H145</f>
        <v>20</v>
      </c>
      <c r="G31" s="76">
        <f>Ewidencja!I145</f>
        <v>18</v>
      </c>
      <c r="H31" s="76">
        <f>Ewidencja!J145</f>
        <v>2</v>
      </c>
      <c r="I31" s="76">
        <f>Ewidencja!K145</f>
        <v>2</v>
      </c>
      <c r="J31" s="76">
        <f>Ewidencja!L145</f>
        <v>8</v>
      </c>
      <c r="K31" s="76">
        <f>Ewidencja!M145</f>
        <v>4</v>
      </c>
      <c r="L31" s="76">
        <f>Ewidencja!N145</f>
        <v>4</v>
      </c>
      <c r="M31" s="76">
        <f>Ewidencja!O145</f>
        <v>3</v>
      </c>
      <c r="N31" s="76">
        <f>Ewidencja!P145</f>
        <v>3</v>
      </c>
      <c r="O31" s="76">
        <f>Ewidencja!Q145</f>
        <v>0</v>
      </c>
      <c r="P31" s="76">
        <f>Ewidencja!R145</f>
        <v>0</v>
      </c>
      <c r="Q31" s="76">
        <f>Ewidencja!S145</f>
        <v>4000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",UPPER(Ewidencja!F146))</f>
        <v>EWIDENCJA SPRAW Z WYKAZU S W SĄDACH OKRĘGOWYCH ZA III KWARTAŁY 2014 r. - SO W NOWYM SĄCZU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Ewidencja!H146</f>
        <v>79</v>
      </c>
      <c r="G26" s="75">
        <f>Ewidencja!I146</f>
        <v>77</v>
      </c>
      <c r="H26" s="75">
        <f>Ewidencja!J146</f>
        <v>4</v>
      </c>
      <c r="I26" s="75">
        <f>Ewidencja!K146</f>
        <v>4</v>
      </c>
      <c r="J26" s="75">
        <f>Ewidencja!L146</f>
        <v>14</v>
      </c>
      <c r="K26" s="75">
        <f>Ewidencja!M146</f>
        <v>53</v>
      </c>
      <c r="L26" s="75">
        <f>Ewidencja!N146</f>
        <v>6</v>
      </c>
      <c r="M26" s="75">
        <f>Ewidencja!O146</f>
        <v>5</v>
      </c>
      <c r="N26" s="75">
        <f>Ewidencja!P146</f>
        <v>4</v>
      </c>
      <c r="O26" s="75">
        <f>Ewidencja!Q146</f>
        <v>1</v>
      </c>
      <c r="P26" s="75">
        <f>Ewidencja!R146</f>
        <v>0</v>
      </c>
      <c r="Q26" s="75">
        <f>Ewidencja!S146</f>
        <v>8000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Ewidencja!H147</f>
        <v>10</v>
      </c>
      <c r="G27" s="76">
        <f>Ewidencja!I147</f>
        <v>9</v>
      </c>
      <c r="H27" s="76">
        <f>Ewidencja!J147</f>
        <v>1</v>
      </c>
      <c r="I27" s="76">
        <f>Ewidencja!K147</f>
        <v>1</v>
      </c>
      <c r="J27" s="76">
        <f>Ewidencja!L147</f>
        <v>4</v>
      </c>
      <c r="K27" s="76">
        <f>Ewidencja!M147</f>
        <v>0</v>
      </c>
      <c r="L27" s="76">
        <f>Ewidencja!N147</f>
        <v>4</v>
      </c>
      <c r="M27" s="76">
        <f>Ewidencja!O147</f>
        <v>1</v>
      </c>
      <c r="N27" s="76">
        <f>Ewidencja!P147</f>
        <v>1</v>
      </c>
      <c r="O27" s="76">
        <f>Ewidencja!Q147</f>
        <v>0</v>
      </c>
      <c r="P27" s="76">
        <f>Ewidencja!R147</f>
        <v>0</v>
      </c>
      <c r="Q27" s="76">
        <f>Ewidencja!S147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Ewidencja!H148</f>
        <v>69</v>
      </c>
      <c r="G28" s="76">
        <f>Ewidencja!I148</f>
        <v>68</v>
      </c>
      <c r="H28" s="76">
        <f>Ewidencja!J148</f>
        <v>3</v>
      </c>
      <c r="I28" s="76">
        <f>Ewidencja!K148</f>
        <v>3</v>
      </c>
      <c r="J28" s="76">
        <f>Ewidencja!L148</f>
        <v>10</v>
      </c>
      <c r="K28" s="76">
        <f>Ewidencja!M148</f>
        <v>53</v>
      </c>
      <c r="L28" s="76">
        <f>Ewidencja!N148</f>
        <v>2</v>
      </c>
      <c r="M28" s="76">
        <f>Ewidencja!O148</f>
        <v>4</v>
      </c>
      <c r="N28" s="76">
        <f>Ewidencja!P148</f>
        <v>3</v>
      </c>
      <c r="O28" s="76">
        <f>Ewidencja!Q148</f>
        <v>1</v>
      </c>
      <c r="P28" s="76">
        <f>Ewidencja!R148</f>
        <v>0</v>
      </c>
      <c r="Q28" s="76">
        <f>Ewidencja!S148</f>
        <v>6000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Ewidencja!H149</f>
        <v>0</v>
      </c>
      <c r="G29" s="76">
        <f>Ewidencja!I149</f>
        <v>0</v>
      </c>
      <c r="H29" s="76">
        <f>Ewidencja!J149</f>
        <v>0</v>
      </c>
      <c r="I29" s="76">
        <f>Ewidencja!K149</f>
        <v>0</v>
      </c>
      <c r="J29" s="76">
        <f>Ewidencja!L149</f>
        <v>0</v>
      </c>
      <c r="K29" s="76">
        <f>Ewidencja!M149</f>
        <v>0</v>
      </c>
      <c r="L29" s="76">
        <f>Ewidencja!N149</f>
        <v>0</v>
      </c>
      <c r="M29" s="76">
        <f>Ewidencja!O149</f>
        <v>0</v>
      </c>
      <c r="N29" s="76">
        <f>Ewidencja!P149</f>
        <v>0</v>
      </c>
      <c r="O29" s="76">
        <f>Ewidencja!Q149</f>
        <v>0</v>
      </c>
      <c r="P29" s="76">
        <f>Ewidencja!R149</f>
        <v>0</v>
      </c>
      <c r="Q29" s="76">
        <f>Ewidencja!S149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Ewidencja!H150</f>
        <v>0</v>
      </c>
      <c r="G30" s="76">
        <f>Ewidencja!I150</f>
        <v>0</v>
      </c>
      <c r="H30" s="76">
        <f>Ewidencja!J150</f>
        <v>0</v>
      </c>
      <c r="I30" s="76">
        <f>Ewidencja!K150</f>
        <v>0</v>
      </c>
      <c r="J30" s="76">
        <f>Ewidencja!L150</f>
        <v>0</v>
      </c>
      <c r="K30" s="76">
        <f>Ewidencja!M150</f>
        <v>0</v>
      </c>
      <c r="L30" s="76">
        <f>Ewidencja!N150</f>
        <v>0</v>
      </c>
      <c r="M30" s="76">
        <f>Ewidencja!O150</f>
        <v>0</v>
      </c>
      <c r="N30" s="76">
        <f>Ewidencja!P150</f>
        <v>0</v>
      </c>
      <c r="O30" s="76">
        <f>Ewidencja!Q150</f>
        <v>0</v>
      </c>
      <c r="P30" s="76">
        <f>Ewidencja!R150</f>
        <v>0</v>
      </c>
      <c r="Q30" s="76">
        <f>Ewidencja!S150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Ewidencja!H151</f>
        <v>0</v>
      </c>
      <c r="G31" s="76">
        <f>Ewidencja!I151</f>
        <v>0</v>
      </c>
      <c r="H31" s="76">
        <f>Ewidencja!J151</f>
        <v>0</v>
      </c>
      <c r="I31" s="76">
        <f>Ewidencja!K151</f>
        <v>0</v>
      </c>
      <c r="J31" s="76">
        <f>Ewidencja!L151</f>
        <v>0</v>
      </c>
      <c r="K31" s="76">
        <f>Ewidencja!M151</f>
        <v>0</v>
      </c>
      <c r="L31" s="76">
        <f>Ewidencja!N151</f>
        <v>0</v>
      </c>
      <c r="M31" s="76">
        <f>Ewidencja!O151</f>
        <v>0</v>
      </c>
      <c r="N31" s="76">
        <f>Ewidencja!P151</f>
        <v>0</v>
      </c>
      <c r="O31" s="76">
        <f>Ewidencja!Q151</f>
        <v>0</v>
      </c>
      <c r="P31" s="76">
        <f>Ewidencja!R151</f>
        <v>0</v>
      </c>
      <c r="Q31" s="76">
        <f>Ewidencja!S151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",UPPER(Ewidencja!F152))</f>
        <v>EWIDENCJA  SPRAW Z WYKAZU S W SĄDACH OKRĘGOWYCH ZA III KWARTAŁY 2014 r. - SO W TARNOWIE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Ewidencja!H152</f>
        <v>33</v>
      </c>
      <c r="G26" s="75">
        <f>Ewidencja!I152</f>
        <v>34</v>
      </c>
      <c r="H26" s="75">
        <f>Ewidencja!J152</f>
        <v>0</v>
      </c>
      <c r="I26" s="75">
        <f>Ewidencja!K152</f>
        <v>0</v>
      </c>
      <c r="J26" s="75">
        <f>Ewidencja!L152</f>
        <v>22</v>
      </c>
      <c r="K26" s="75">
        <f>Ewidencja!M152</f>
        <v>7</v>
      </c>
      <c r="L26" s="75">
        <f>Ewidencja!N152</f>
        <v>5</v>
      </c>
      <c r="M26" s="75">
        <f>Ewidencja!O152</f>
        <v>0</v>
      </c>
      <c r="N26" s="75">
        <f>Ewidencja!P152</f>
        <v>0</v>
      </c>
      <c r="O26" s="75">
        <f>Ewidencja!Q152</f>
        <v>0</v>
      </c>
      <c r="P26" s="75">
        <f>Ewidencja!R152</f>
        <v>0</v>
      </c>
      <c r="Q26" s="75">
        <f>Ewidencja!S152</f>
        <v>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Ewidencja!H153</f>
        <v>18</v>
      </c>
      <c r="G27" s="76">
        <f>Ewidencja!I153</f>
        <v>18</v>
      </c>
      <c r="H27" s="76">
        <f>Ewidencja!J153</f>
        <v>0</v>
      </c>
      <c r="I27" s="76">
        <f>Ewidencja!K153</f>
        <v>0</v>
      </c>
      <c r="J27" s="76">
        <f>Ewidencja!L153</f>
        <v>12</v>
      </c>
      <c r="K27" s="76">
        <f>Ewidencja!M153</f>
        <v>1</v>
      </c>
      <c r="L27" s="76">
        <f>Ewidencja!N153</f>
        <v>5</v>
      </c>
      <c r="M27" s="76">
        <f>Ewidencja!O153</f>
        <v>0</v>
      </c>
      <c r="N27" s="76">
        <f>Ewidencja!P153</f>
        <v>0</v>
      </c>
      <c r="O27" s="76">
        <f>Ewidencja!Q153</f>
        <v>0</v>
      </c>
      <c r="P27" s="76">
        <f>Ewidencja!R153</f>
        <v>0</v>
      </c>
      <c r="Q27" s="76">
        <f>Ewidencja!S153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Ewidencja!H154</f>
        <v>15</v>
      </c>
      <c r="G28" s="76">
        <f>Ewidencja!I154</f>
        <v>16</v>
      </c>
      <c r="H28" s="76">
        <f>Ewidencja!J154</f>
        <v>0</v>
      </c>
      <c r="I28" s="76">
        <f>Ewidencja!K154</f>
        <v>0</v>
      </c>
      <c r="J28" s="76">
        <f>Ewidencja!L154</f>
        <v>10</v>
      </c>
      <c r="K28" s="76">
        <f>Ewidencja!M154</f>
        <v>6</v>
      </c>
      <c r="L28" s="76">
        <f>Ewidencja!N154</f>
        <v>0</v>
      </c>
      <c r="M28" s="76">
        <f>Ewidencja!O154</f>
        <v>0</v>
      </c>
      <c r="N28" s="76">
        <f>Ewidencja!P154</f>
        <v>0</v>
      </c>
      <c r="O28" s="76">
        <f>Ewidencja!Q154</f>
        <v>0</v>
      </c>
      <c r="P28" s="76">
        <f>Ewidencja!R154</f>
        <v>0</v>
      </c>
      <c r="Q28" s="76">
        <f>Ewidencja!S154</f>
        <v>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Ewidencja!H155</f>
        <v>0</v>
      </c>
      <c r="G29" s="76">
        <f>Ewidencja!I155</f>
        <v>0</v>
      </c>
      <c r="H29" s="76">
        <f>Ewidencja!J155</f>
        <v>0</v>
      </c>
      <c r="I29" s="76">
        <f>Ewidencja!K155</f>
        <v>0</v>
      </c>
      <c r="J29" s="76">
        <f>Ewidencja!L155</f>
        <v>0</v>
      </c>
      <c r="K29" s="76">
        <f>Ewidencja!M155</f>
        <v>0</v>
      </c>
      <c r="L29" s="76">
        <f>Ewidencja!N155</f>
        <v>0</v>
      </c>
      <c r="M29" s="76">
        <f>Ewidencja!O155</f>
        <v>0</v>
      </c>
      <c r="N29" s="76">
        <f>Ewidencja!P155</f>
        <v>0</v>
      </c>
      <c r="O29" s="76">
        <f>Ewidencja!Q155</f>
        <v>0</v>
      </c>
      <c r="P29" s="76">
        <f>Ewidencja!R155</f>
        <v>0</v>
      </c>
      <c r="Q29" s="76">
        <f>Ewidencja!S155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Ewidencja!H156</f>
        <v>0</v>
      </c>
      <c r="G30" s="76">
        <f>Ewidencja!I156</f>
        <v>0</v>
      </c>
      <c r="H30" s="76">
        <f>Ewidencja!J156</f>
        <v>0</v>
      </c>
      <c r="I30" s="76">
        <f>Ewidencja!K156</f>
        <v>0</v>
      </c>
      <c r="J30" s="76">
        <f>Ewidencja!L156</f>
        <v>0</v>
      </c>
      <c r="K30" s="76">
        <f>Ewidencja!M156</f>
        <v>0</v>
      </c>
      <c r="L30" s="76">
        <f>Ewidencja!N156</f>
        <v>0</v>
      </c>
      <c r="M30" s="76">
        <f>Ewidencja!O156</f>
        <v>0</v>
      </c>
      <c r="N30" s="76">
        <f>Ewidencja!P156</f>
        <v>0</v>
      </c>
      <c r="O30" s="76">
        <f>Ewidencja!Q156</f>
        <v>0</v>
      </c>
      <c r="P30" s="76">
        <f>Ewidencja!R156</f>
        <v>0</v>
      </c>
      <c r="Q30" s="76">
        <f>Ewidencja!S156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Ewidencja!H157</f>
        <v>0</v>
      </c>
      <c r="G31" s="76">
        <f>Ewidencja!I157</f>
        <v>0</v>
      </c>
      <c r="H31" s="76">
        <f>Ewidencja!J157</f>
        <v>0</v>
      </c>
      <c r="I31" s="76">
        <f>Ewidencja!K157</f>
        <v>0</v>
      </c>
      <c r="J31" s="76">
        <f>Ewidencja!L157</f>
        <v>0</v>
      </c>
      <c r="K31" s="76">
        <f>Ewidencja!M157</f>
        <v>0</v>
      </c>
      <c r="L31" s="76">
        <f>Ewidencja!N157</f>
        <v>0</v>
      </c>
      <c r="M31" s="76">
        <f>Ewidencja!O157</f>
        <v>0</v>
      </c>
      <c r="N31" s="76">
        <f>Ewidencja!P157</f>
        <v>0</v>
      </c>
      <c r="O31" s="76">
        <f>Ewidencja!Q157</f>
        <v>0</v>
      </c>
      <c r="P31" s="76">
        <f>Ewidencja!R157</f>
        <v>0</v>
      </c>
      <c r="Q31" s="76">
        <f>Ewidencja!S157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",UPPER(Ewidencja!E164))</f>
        <v>EWIDENCJA SPRAW Z WYKAZU S W SĄDACH OKRĘGOWYCH ZA III KWARTAŁY 2014 r. - APELACJA LUBELSKA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Ewidencja!H188</f>
        <v>284</v>
      </c>
      <c r="G26" s="75">
        <f>Ewidencja!I188</f>
        <v>277</v>
      </c>
      <c r="H26" s="75">
        <f>Ewidencja!J188</f>
        <v>24</v>
      </c>
      <c r="I26" s="75">
        <f>Ewidencja!K188</f>
        <v>23</v>
      </c>
      <c r="J26" s="75">
        <f>Ewidencja!L188</f>
        <v>130</v>
      </c>
      <c r="K26" s="75">
        <f>Ewidencja!M188</f>
        <v>84</v>
      </c>
      <c r="L26" s="75">
        <f>Ewidencja!N188</f>
        <v>39</v>
      </c>
      <c r="M26" s="75">
        <f>Ewidencja!O188</f>
        <v>37</v>
      </c>
      <c r="N26" s="75">
        <f>Ewidencja!P188</f>
        <v>29</v>
      </c>
      <c r="O26" s="75">
        <f>Ewidencja!Q188</f>
        <v>8</v>
      </c>
      <c r="P26" s="75">
        <f>Ewidencja!R188</f>
        <v>0</v>
      </c>
      <c r="Q26" s="75">
        <f>Ewidencja!S188</f>
        <v>59060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Ewidencja!H189</f>
        <v>108</v>
      </c>
      <c r="G27" s="76">
        <f>Ewidencja!I189</f>
        <v>107</v>
      </c>
      <c r="H27" s="76">
        <f>Ewidencja!J189</f>
        <v>7</v>
      </c>
      <c r="I27" s="76">
        <f>Ewidencja!K189</f>
        <v>7</v>
      </c>
      <c r="J27" s="76">
        <f>Ewidencja!L189</f>
        <v>48</v>
      </c>
      <c r="K27" s="76">
        <f>Ewidencja!M189</f>
        <v>21</v>
      </c>
      <c r="L27" s="76">
        <f>Ewidencja!N189</f>
        <v>31</v>
      </c>
      <c r="M27" s="76">
        <f>Ewidencja!O189</f>
        <v>6</v>
      </c>
      <c r="N27" s="76">
        <f>Ewidencja!P189</f>
        <v>6</v>
      </c>
      <c r="O27" s="76">
        <f>Ewidencja!Q189</f>
        <v>0</v>
      </c>
      <c r="P27" s="76">
        <f>Ewidencja!R189</f>
        <v>0</v>
      </c>
      <c r="Q27" s="76">
        <f>Ewidencja!S189</f>
        <v>14000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Ewidencja!H190</f>
        <v>156</v>
      </c>
      <c r="G28" s="76">
        <f>Ewidencja!I190</f>
        <v>153</v>
      </c>
      <c r="H28" s="76">
        <f>Ewidencja!J190</f>
        <v>16</v>
      </c>
      <c r="I28" s="76">
        <f>Ewidencja!K190</f>
        <v>15</v>
      </c>
      <c r="J28" s="76">
        <f>Ewidencja!L190</f>
        <v>70</v>
      </c>
      <c r="K28" s="76">
        <f>Ewidencja!M190</f>
        <v>61</v>
      </c>
      <c r="L28" s="76">
        <f>Ewidencja!N190</f>
        <v>6</v>
      </c>
      <c r="M28" s="76">
        <f>Ewidencja!O190</f>
        <v>27</v>
      </c>
      <c r="N28" s="76">
        <f>Ewidencja!P190</f>
        <v>19</v>
      </c>
      <c r="O28" s="76">
        <f>Ewidencja!Q190</f>
        <v>8</v>
      </c>
      <c r="P28" s="76">
        <f>Ewidencja!R190</f>
        <v>0</v>
      </c>
      <c r="Q28" s="76">
        <f>Ewidencja!S190</f>
        <v>43060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Ewidencja!H191</f>
        <v>3</v>
      </c>
      <c r="G29" s="76">
        <f>Ewidencja!I191</f>
        <v>2</v>
      </c>
      <c r="H29" s="76">
        <f>Ewidencja!J191</f>
        <v>0</v>
      </c>
      <c r="I29" s="76">
        <f>Ewidencja!K191</f>
        <v>0</v>
      </c>
      <c r="J29" s="76">
        <f>Ewidencja!L191</f>
        <v>2</v>
      </c>
      <c r="K29" s="76">
        <f>Ewidencja!M191</f>
        <v>0</v>
      </c>
      <c r="L29" s="76">
        <f>Ewidencja!N191</f>
        <v>0</v>
      </c>
      <c r="M29" s="76">
        <f>Ewidencja!O191</f>
        <v>1</v>
      </c>
      <c r="N29" s="76">
        <f>Ewidencja!P191</f>
        <v>1</v>
      </c>
      <c r="O29" s="76">
        <f>Ewidencja!Q191</f>
        <v>0</v>
      </c>
      <c r="P29" s="76">
        <f>Ewidencja!R191</f>
        <v>0</v>
      </c>
      <c r="Q29" s="76">
        <f>Ewidencja!S191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Ewidencja!H192</f>
        <v>7</v>
      </c>
      <c r="G30" s="76">
        <f>Ewidencja!I192</f>
        <v>6</v>
      </c>
      <c r="H30" s="76">
        <f>Ewidencja!J192</f>
        <v>0</v>
      </c>
      <c r="I30" s="76">
        <f>Ewidencja!K192</f>
        <v>0</v>
      </c>
      <c r="J30" s="76">
        <f>Ewidencja!L192</f>
        <v>4</v>
      </c>
      <c r="K30" s="76">
        <f>Ewidencja!M192</f>
        <v>1</v>
      </c>
      <c r="L30" s="76">
        <f>Ewidencja!N192</f>
        <v>1</v>
      </c>
      <c r="M30" s="76">
        <f>Ewidencja!O192</f>
        <v>1</v>
      </c>
      <c r="N30" s="76">
        <f>Ewidencja!P192</f>
        <v>1</v>
      </c>
      <c r="O30" s="76">
        <f>Ewidencja!Q192</f>
        <v>0</v>
      </c>
      <c r="P30" s="76">
        <f>Ewidencja!R192</f>
        <v>0</v>
      </c>
      <c r="Q30" s="76">
        <f>Ewidencja!S192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Ewidencja!H193</f>
        <v>10</v>
      </c>
      <c r="G31" s="76">
        <f>Ewidencja!I193</f>
        <v>9</v>
      </c>
      <c r="H31" s="76">
        <f>Ewidencja!J193</f>
        <v>1</v>
      </c>
      <c r="I31" s="76">
        <f>Ewidencja!K193</f>
        <v>1</v>
      </c>
      <c r="J31" s="76">
        <f>Ewidencja!L193</f>
        <v>6</v>
      </c>
      <c r="K31" s="76">
        <f>Ewidencja!M193</f>
        <v>1</v>
      </c>
      <c r="L31" s="76">
        <f>Ewidencja!N193</f>
        <v>1</v>
      </c>
      <c r="M31" s="76">
        <f>Ewidencja!O193</f>
        <v>2</v>
      </c>
      <c r="N31" s="76">
        <f>Ewidencja!P193</f>
        <v>2</v>
      </c>
      <c r="O31" s="76">
        <f>Ewidencja!Q193</f>
        <v>0</v>
      </c>
      <c r="P31" s="76">
        <f>Ewidencja!R193</f>
        <v>0</v>
      </c>
      <c r="Q31" s="76">
        <f>Ewidencja!S193</f>
        <v>2000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 " - ",UPPER(Ewidencja!F164))</f>
        <v>EWIDENCJA SPRAW Z WYKAZU S W SĄDACH OKRĘGOWYCH ZA III KWARTAŁY 2014 r. - SO W LUBLINIE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Ewidencja!H164</f>
        <v>172</v>
      </c>
      <c r="G26" s="75">
        <f>Ewidencja!I164</f>
        <v>175</v>
      </c>
      <c r="H26" s="75">
        <f>Ewidencja!J164</f>
        <v>18</v>
      </c>
      <c r="I26" s="75">
        <f>Ewidencja!K164</f>
        <v>17</v>
      </c>
      <c r="J26" s="75">
        <f>Ewidencja!L164</f>
        <v>79</v>
      </c>
      <c r="K26" s="75">
        <f>Ewidencja!M164</f>
        <v>62</v>
      </c>
      <c r="L26" s="75">
        <f>Ewidencja!N164</f>
        <v>16</v>
      </c>
      <c r="M26" s="75">
        <f>Ewidencja!O164</f>
        <v>26</v>
      </c>
      <c r="N26" s="75">
        <f>Ewidencja!P164</f>
        <v>19</v>
      </c>
      <c r="O26" s="75">
        <f>Ewidencja!Q164</f>
        <v>7</v>
      </c>
      <c r="P26" s="75">
        <f>Ewidencja!R164</f>
        <v>0</v>
      </c>
      <c r="Q26" s="75">
        <f>Ewidencja!S164</f>
        <v>44000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Ewidencja!H165</f>
        <v>55</v>
      </c>
      <c r="G27" s="76">
        <f>Ewidencja!I165</f>
        <v>56</v>
      </c>
      <c r="H27" s="76">
        <f>Ewidencja!J165</f>
        <v>4</v>
      </c>
      <c r="I27" s="76">
        <f>Ewidencja!K165</f>
        <v>4</v>
      </c>
      <c r="J27" s="76">
        <f>Ewidencja!L165</f>
        <v>30</v>
      </c>
      <c r="K27" s="76">
        <f>Ewidencja!M165</f>
        <v>11</v>
      </c>
      <c r="L27" s="76">
        <f>Ewidencja!N165</f>
        <v>11</v>
      </c>
      <c r="M27" s="76">
        <f>Ewidencja!O165</f>
        <v>3</v>
      </c>
      <c r="N27" s="76">
        <f>Ewidencja!P165</f>
        <v>3</v>
      </c>
      <c r="O27" s="76">
        <f>Ewidencja!Q165</f>
        <v>0</v>
      </c>
      <c r="P27" s="76">
        <f>Ewidencja!R165</f>
        <v>0</v>
      </c>
      <c r="Q27" s="76">
        <f>Ewidencja!S165</f>
        <v>8000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Ewidencja!H166</f>
        <v>101</v>
      </c>
      <c r="G28" s="76">
        <f>Ewidencja!I166</f>
        <v>105</v>
      </c>
      <c r="H28" s="76">
        <f>Ewidencja!J166</f>
        <v>13</v>
      </c>
      <c r="I28" s="76">
        <f>Ewidencja!K166</f>
        <v>12</v>
      </c>
      <c r="J28" s="76">
        <f>Ewidencja!L166</f>
        <v>39</v>
      </c>
      <c r="K28" s="76">
        <f>Ewidencja!M166</f>
        <v>50</v>
      </c>
      <c r="L28" s="76">
        <f>Ewidencja!N166</f>
        <v>3</v>
      </c>
      <c r="M28" s="76">
        <f>Ewidencja!O166</f>
        <v>20</v>
      </c>
      <c r="N28" s="76">
        <f>Ewidencja!P166</f>
        <v>13</v>
      </c>
      <c r="O28" s="76">
        <f>Ewidencja!Q166</f>
        <v>7</v>
      </c>
      <c r="P28" s="76">
        <f>Ewidencja!R166</f>
        <v>0</v>
      </c>
      <c r="Q28" s="76">
        <f>Ewidencja!S166</f>
        <v>34000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Ewidencja!H167</f>
        <v>2</v>
      </c>
      <c r="G29" s="76">
        <f>Ewidencja!I167</f>
        <v>2</v>
      </c>
      <c r="H29" s="76">
        <f>Ewidencja!J167</f>
        <v>0</v>
      </c>
      <c r="I29" s="76">
        <f>Ewidencja!K167</f>
        <v>0</v>
      </c>
      <c r="J29" s="76">
        <f>Ewidencja!L167</f>
        <v>2</v>
      </c>
      <c r="K29" s="76">
        <f>Ewidencja!M167</f>
        <v>0</v>
      </c>
      <c r="L29" s="76">
        <f>Ewidencja!N167</f>
        <v>0</v>
      </c>
      <c r="M29" s="76">
        <f>Ewidencja!O167</f>
        <v>0</v>
      </c>
      <c r="N29" s="76">
        <f>Ewidencja!P167</f>
        <v>0</v>
      </c>
      <c r="O29" s="76">
        <f>Ewidencja!Q167</f>
        <v>0</v>
      </c>
      <c r="P29" s="76">
        <f>Ewidencja!R167</f>
        <v>0</v>
      </c>
      <c r="Q29" s="76">
        <f>Ewidencja!S167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Ewidencja!H168</f>
        <v>4</v>
      </c>
      <c r="G30" s="76">
        <f>Ewidencja!I168</f>
        <v>3</v>
      </c>
      <c r="H30" s="76">
        <f>Ewidencja!J168</f>
        <v>0</v>
      </c>
      <c r="I30" s="76">
        <f>Ewidencja!K168</f>
        <v>0</v>
      </c>
      <c r="J30" s="76">
        <f>Ewidencja!L168</f>
        <v>2</v>
      </c>
      <c r="K30" s="76">
        <f>Ewidencja!M168</f>
        <v>0</v>
      </c>
      <c r="L30" s="76">
        <f>Ewidencja!N168</f>
        <v>1</v>
      </c>
      <c r="M30" s="76">
        <f>Ewidencja!O168</f>
        <v>1</v>
      </c>
      <c r="N30" s="76">
        <f>Ewidencja!P168</f>
        <v>1</v>
      </c>
      <c r="O30" s="76">
        <f>Ewidencja!Q168</f>
        <v>0</v>
      </c>
      <c r="P30" s="76">
        <f>Ewidencja!R168</f>
        <v>0</v>
      </c>
      <c r="Q30" s="76">
        <f>Ewidencja!S168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Ewidencja!H169</f>
        <v>10</v>
      </c>
      <c r="G31" s="76">
        <f>Ewidencja!I169</f>
        <v>9</v>
      </c>
      <c r="H31" s="76">
        <f>Ewidencja!J169</f>
        <v>1</v>
      </c>
      <c r="I31" s="76">
        <f>Ewidencja!K169</f>
        <v>1</v>
      </c>
      <c r="J31" s="76">
        <f>Ewidencja!L169</f>
        <v>6</v>
      </c>
      <c r="K31" s="76">
        <f>Ewidencja!M169</f>
        <v>1</v>
      </c>
      <c r="L31" s="76">
        <f>Ewidencja!N169</f>
        <v>1</v>
      </c>
      <c r="M31" s="76">
        <f>Ewidencja!O169</f>
        <v>2</v>
      </c>
      <c r="N31" s="76">
        <f>Ewidencja!P169</f>
        <v>2</v>
      </c>
      <c r="O31" s="76">
        <f>Ewidencja!Q169</f>
        <v>0</v>
      </c>
      <c r="P31" s="76">
        <f>Ewidencja!R169</f>
        <v>0</v>
      </c>
      <c r="Q31" s="76">
        <f>Ewidencja!S169</f>
        <v>2000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",UPPER(Ewidencja!F170))</f>
        <v>EWIDENCJA  SPRAW Z WYKAZU S W SĄDACH OKRĘGOWYCH ZA III KWARTAŁY 2014 r. - SO W RADOMIU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Ewidencja!H170</f>
        <v>51</v>
      </c>
      <c r="G26" s="75">
        <f>Ewidencja!I170</f>
        <v>43</v>
      </c>
      <c r="H26" s="75">
        <f>Ewidencja!J170</f>
        <v>3</v>
      </c>
      <c r="I26" s="75">
        <f>Ewidencja!K170</f>
        <v>3</v>
      </c>
      <c r="J26" s="75">
        <f>Ewidencja!L170</f>
        <v>21</v>
      </c>
      <c r="K26" s="75">
        <f>Ewidencja!M170</f>
        <v>6</v>
      </c>
      <c r="L26" s="75">
        <f>Ewidencja!N170</f>
        <v>13</v>
      </c>
      <c r="M26" s="75">
        <f>Ewidencja!O170</f>
        <v>8</v>
      </c>
      <c r="N26" s="75">
        <f>Ewidencja!P170</f>
        <v>7</v>
      </c>
      <c r="O26" s="75">
        <f>Ewidencja!Q170</f>
        <v>1</v>
      </c>
      <c r="P26" s="75">
        <f>Ewidencja!R170</f>
        <v>0</v>
      </c>
      <c r="Q26" s="75">
        <f>Ewidencja!S170</f>
        <v>9060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Ewidencja!H171</f>
        <v>24</v>
      </c>
      <c r="G27" s="76">
        <f>Ewidencja!I171</f>
        <v>21</v>
      </c>
      <c r="H27" s="76">
        <f>Ewidencja!J171</f>
        <v>0</v>
      </c>
      <c r="I27" s="76">
        <f>Ewidencja!K171</f>
        <v>0</v>
      </c>
      <c r="J27" s="76">
        <f>Ewidencja!L171</f>
        <v>10</v>
      </c>
      <c r="K27" s="76">
        <f>Ewidencja!M171</f>
        <v>0</v>
      </c>
      <c r="L27" s="76">
        <f>Ewidencja!N171</f>
        <v>11</v>
      </c>
      <c r="M27" s="76">
        <f>Ewidencja!O171</f>
        <v>3</v>
      </c>
      <c r="N27" s="76">
        <f>Ewidencja!P171</f>
        <v>3</v>
      </c>
      <c r="O27" s="76">
        <f>Ewidencja!Q171</f>
        <v>0</v>
      </c>
      <c r="P27" s="76">
        <f>Ewidencja!R171</f>
        <v>0</v>
      </c>
      <c r="Q27" s="76">
        <f>Ewidencja!S171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Ewidencja!H172</f>
        <v>25</v>
      </c>
      <c r="G28" s="76">
        <f>Ewidencja!I172</f>
        <v>20</v>
      </c>
      <c r="H28" s="76">
        <f>Ewidencja!J172</f>
        <v>3</v>
      </c>
      <c r="I28" s="76">
        <f>Ewidencja!K172</f>
        <v>3</v>
      </c>
      <c r="J28" s="76">
        <f>Ewidencja!L172</f>
        <v>10</v>
      </c>
      <c r="K28" s="76">
        <f>Ewidencja!M172</f>
        <v>5</v>
      </c>
      <c r="L28" s="76">
        <f>Ewidencja!N172</f>
        <v>2</v>
      </c>
      <c r="M28" s="76">
        <f>Ewidencja!O172</f>
        <v>5</v>
      </c>
      <c r="N28" s="76">
        <f>Ewidencja!P172</f>
        <v>4</v>
      </c>
      <c r="O28" s="76">
        <f>Ewidencja!Q172</f>
        <v>1</v>
      </c>
      <c r="P28" s="76">
        <f>Ewidencja!R172</f>
        <v>0</v>
      </c>
      <c r="Q28" s="76">
        <f>Ewidencja!S172</f>
        <v>9060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Ewidencja!H173</f>
        <v>0</v>
      </c>
      <c r="G29" s="76">
        <f>Ewidencja!I173</f>
        <v>0</v>
      </c>
      <c r="H29" s="76">
        <f>Ewidencja!J173</f>
        <v>0</v>
      </c>
      <c r="I29" s="76">
        <f>Ewidencja!K173</f>
        <v>0</v>
      </c>
      <c r="J29" s="76">
        <f>Ewidencja!L173</f>
        <v>0</v>
      </c>
      <c r="K29" s="76">
        <f>Ewidencja!M173</f>
        <v>0</v>
      </c>
      <c r="L29" s="76">
        <f>Ewidencja!N173</f>
        <v>0</v>
      </c>
      <c r="M29" s="76">
        <f>Ewidencja!O173</f>
        <v>0</v>
      </c>
      <c r="N29" s="76">
        <f>Ewidencja!P173</f>
        <v>0</v>
      </c>
      <c r="O29" s="76">
        <f>Ewidencja!Q173</f>
        <v>0</v>
      </c>
      <c r="P29" s="76">
        <f>Ewidencja!R173</f>
        <v>0</v>
      </c>
      <c r="Q29" s="76">
        <f>Ewidencja!S173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Ewidencja!H174</f>
        <v>2</v>
      </c>
      <c r="G30" s="76">
        <f>Ewidencja!I174</f>
        <v>2</v>
      </c>
      <c r="H30" s="76">
        <f>Ewidencja!J174</f>
        <v>0</v>
      </c>
      <c r="I30" s="76">
        <f>Ewidencja!K174</f>
        <v>0</v>
      </c>
      <c r="J30" s="76">
        <f>Ewidencja!L174</f>
        <v>1</v>
      </c>
      <c r="K30" s="76">
        <f>Ewidencja!M174</f>
        <v>1</v>
      </c>
      <c r="L30" s="76">
        <f>Ewidencja!N174</f>
        <v>0</v>
      </c>
      <c r="M30" s="76">
        <f>Ewidencja!O174</f>
        <v>0</v>
      </c>
      <c r="N30" s="76">
        <f>Ewidencja!P174</f>
        <v>0</v>
      </c>
      <c r="O30" s="76">
        <f>Ewidencja!Q174</f>
        <v>0</v>
      </c>
      <c r="P30" s="76">
        <f>Ewidencja!R174</f>
        <v>0</v>
      </c>
      <c r="Q30" s="76">
        <f>Ewidencja!S174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Ewidencja!H175</f>
        <v>0</v>
      </c>
      <c r="G31" s="76">
        <f>Ewidencja!I175</f>
        <v>0</v>
      </c>
      <c r="H31" s="76">
        <f>Ewidencja!J175</f>
        <v>0</v>
      </c>
      <c r="I31" s="76">
        <f>Ewidencja!K175</f>
        <v>0</v>
      </c>
      <c r="J31" s="76">
        <f>Ewidencja!L175</f>
        <v>0</v>
      </c>
      <c r="K31" s="76">
        <f>Ewidencja!M175</f>
        <v>0</v>
      </c>
      <c r="L31" s="76">
        <f>Ewidencja!N175</f>
        <v>0</v>
      </c>
      <c r="M31" s="76">
        <f>Ewidencja!O175</f>
        <v>0</v>
      </c>
      <c r="N31" s="76">
        <f>Ewidencja!P175</f>
        <v>0</v>
      </c>
      <c r="O31" s="76">
        <f>Ewidencja!Q175</f>
        <v>0</v>
      </c>
      <c r="P31" s="76">
        <f>Ewidencja!R175</f>
        <v>0</v>
      </c>
      <c r="Q31" s="76">
        <f>Ewidencja!S175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",UPPER(Ewidencja!F176))</f>
        <v>EWIDENCJA  SPRAW Z WYKAZU S W SĄDACH OKRĘGOWYCH ZA III KWARTAŁY 2014 r. - SO W SIEDLCACH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Ewidencja!H176</f>
        <v>29</v>
      </c>
      <c r="G26" s="75">
        <f>Ewidencja!I176</f>
        <v>28</v>
      </c>
      <c r="H26" s="75">
        <f>Ewidencja!J176</f>
        <v>2</v>
      </c>
      <c r="I26" s="75">
        <f>Ewidencja!K176</f>
        <v>2</v>
      </c>
      <c r="J26" s="75">
        <f>Ewidencja!L176</f>
        <v>10</v>
      </c>
      <c r="K26" s="75">
        <f>Ewidencja!M176</f>
        <v>7</v>
      </c>
      <c r="L26" s="75">
        <f>Ewidencja!N176</f>
        <v>9</v>
      </c>
      <c r="M26" s="75">
        <f>Ewidencja!O176</f>
        <v>2</v>
      </c>
      <c r="N26" s="75">
        <f>Ewidencja!P176</f>
        <v>2</v>
      </c>
      <c r="O26" s="75">
        <f>Ewidencja!Q176</f>
        <v>0</v>
      </c>
      <c r="P26" s="75">
        <f>Ewidencja!R176</f>
        <v>0</v>
      </c>
      <c r="Q26" s="75">
        <f>Ewidencja!S176</f>
        <v>4000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Ewidencja!H177</f>
        <v>17</v>
      </c>
      <c r="G27" s="76">
        <f>Ewidencja!I177</f>
        <v>18</v>
      </c>
      <c r="H27" s="76">
        <f>Ewidencja!J177</f>
        <v>2</v>
      </c>
      <c r="I27" s="76">
        <f>Ewidencja!K177</f>
        <v>2</v>
      </c>
      <c r="J27" s="76">
        <f>Ewidencja!L177</f>
        <v>5</v>
      </c>
      <c r="K27" s="76">
        <f>Ewidencja!M177</f>
        <v>2</v>
      </c>
      <c r="L27" s="76">
        <f>Ewidencja!N177</f>
        <v>9</v>
      </c>
      <c r="M27" s="76">
        <f>Ewidencja!O177</f>
        <v>0</v>
      </c>
      <c r="N27" s="76">
        <f>Ewidencja!P177</f>
        <v>0</v>
      </c>
      <c r="O27" s="76">
        <f>Ewidencja!Q177</f>
        <v>0</v>
      </c>
      <c r="P27" s="76">
        <f>Ewidencja!R177</f>
        <v>0</v>
      </c>
      <c r="Q27" s="76">
        <f>Ewidencja!S177</f>
        <v>4000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Ewidencja!H178</f>
        <v>11</v>
      </c>
      <c r="G28" s="76">
        <f>Ewidencja!I178</f>
        <v>9</v>
      </c>
      <c r="H28" s="76">
        <f>Ewidencja!J178</f>
        <v>0</v>
      </c>
      <c r="I28" s="76">
        <f>Ewidencja!K178</f>
        <v>0</v>
      </c>
      <c r="J28" s="76">
        <f>Ewidencja!L178</f>
        <v>4</v>
      </c>
      <c r="K28" s="76">
        <f>Ewidencja!M178</f>
        <v>5</v>
      </c>
      <c r="L28" s="76">
        <f>Ewidencja!N178</f>
        <v>0</v>
      </c>
      <c r="M28" s="76">
        <f>Ewidencja!O178</f>
        <v>2</v>
      </c>
      <c r="N28" s="76">
        <f>Ewidencja!P178</f>
        <v>2</v>
      </c>
      <c r="O28" s="76">
        <f>Ewidencja!Q178</f>
        <v>0</v>
      </c>
      <c r="P28" s="76">
        <f>Ewidencja!R178</f>
        <v>0</v>
      </c>
      <c r="Q28" s="76">
        <f>Ewidencja!S178</f>
        <v>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Ewidencja!H179</f>
        <v>0</v>
      </c>
      <c r="G29" s="76">
        <f>Ewidencja!I179</f>
        <v>0</v>
      </c>
      <c r="H29" s="76">
        <f>Ewidencja!J179</f>
        <v>0</v>
      </c>
      <c r="I29" s="76">
        <f>Ewidencja!K179</f>
        <v>0</v>
      </c>
      <c r="J29" s="76">
        <f>Ewidencja!L179</f>
        <v>0</v>
      </c>
      <c r="K29" s="76">
        <f>Ewidencja!M179</f>
        <v>0</v>
      </c>
      <c r="L29" s="76">
        <f>Ewidencja!N179</f>
        <v>0</v>
      </c>
      <c r="M29" s="76">
        <f>Ewidencja!O179</f>
        <v>0</v>
      </c>
      <c r="N29" s="76">
        <f>Ewidencja!P179</f>
        <v>0</v>
      </c>
      <c r="O29" s="76">
        <f>Ewidencja!Q179</f>
        <v>0</v>
      </c>
      <c r="P29" s="76">
        <f>Ewidencja!R179</f>
        <v>0</v>
      </c>
      <c r="Q29" s="76">
        <f>Ewidencja!S179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Ewidencja!H180</f>
        <v>1</v>
      </c>
      <c r="G30" s="76">
        <f>Ewidencja!I180</f>
        <v>1</v>
      </c>
      <c r="H30" s="76">
        <f>Ewidencja!J180</f>
        <v>0</v>
      </c>
      <c r="I30" s="76">
        <f>Ewidencja!K180</f>
        <v>0</v>
      </c>
      <c r="J30" s="76">
        <f>Ewidencja!L180</f>
        <v>1</v>
      </c>
      <c r="K30" s="76">
        <f>Ewidencja!M180</f>
        <v>0</v>
      </c>
      <c r="L30" s="76">
        <f>Ewidencja!N180</f>
        <v>0</v>
      </c>
      <c r="M30" s="76">
        <f>Ewidencja!O180</f>
        <v>0</v>
      </c>
      <c r="N30" s="76">
        <f>Ewidencja!P180</f>
        <v>0</v>
      </c>
      <c r="O30" s="76">
        <f>Ewidencja!Q180</f>
        <v>0</v>
      </c>
      <c r="P30" s="76">
        <f>Ewidencja!R180</f>
        <v>0</v>
      </c>
      <c r="Q30" s="76">
        <f>Ewidencja!S180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Ewidencja!H181</f>
        <v>0</v>
      </c>
      <c r="G31" s="76">
        <f>Ewidencja!I181</f>
        <v>0</v>
      </c>
      <c r="H31" s="76">
        <f>Ewidencja!J181</f>
        <v>0</v>
      </c>
      <c r="I31" s="76">
        <f>Ewidencja!K181</f>
        <v>0</v>
      </c>
      <c r="J31" s="76">
        <f>Ewidencja!L181</f>
        <v>0</v>
      </c>
      <c r="K31" s="76">
        <f>Ewidencja!M181</f>
        <v>0</v>
      </c>
      <c r="L31" s="76">
        <f>Ewidencja!N181</f>
        <v>0</v>
      </c>
      <c r="M31" s="76">
        <f>Ewidencja!O181</f>
        <v>0</v>
      </c>
      <c r="N31" s="76">
        <f>Ewidencja!P181</f>
        <v>0</v>
      </c>
      <c r="O31" s="76">
        <f>Ewidencja!Q181</f>
        <v>0</v>
      </c>
      <c r="P31" s="76">
        <f>Ewidencja!R181</f>
        <v>0</v>
      </c>
      <c r="Q31" s="76">
        <f>Ewidencja!S181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",UPPER(Ewidencja!F182))</f>
        <v>EWIDENCJA  SPRAW Z WYKAZU S W SĄDACH OKRĘGOWYCH ZA III KWARTAŁY 2014 r. - SO W ZAMOŚCIU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Ewidencja!H182</f>
        <v>32</v>
      </c>
      <c r="G26" s="75">
        <f>Ewidencja!I182</f>
        <v>31</v>
      </c>
      <c r="H26" s="75">
        <f>Ewidencja!J182</f>
        <v>1</v>
      </c>
      <c r="I26" s="75">
        <f>Ewidencja!K182</f>
        <v>1</v>
      </c>
      <c r="J26" s="75">
        <f>Ewidencja!L182</f>
        <v>20</v>
      </c>
      <c r="K26" s="75">
        <f>Ewidencja!M182</f>
        <v>9</v>
      </c>
      <c r="L26" s="75">
        <f>Ewidencja!N182</f>
        <v>1</v>
      </c>
      <c r="M26" s="75">
        <f>Ewidencja!O182</f>
        <v>1</v>
      </c>
      <c r="N26" s="75">
        <f>Ewidencja!P182</f>
        <v>1</v>
      </c>
      <c r="O26" s="75">
        <f>Ewidencja!Q182</f>
        <v>0</v>
      </c>
      <c r="P26" s="75">
        <f>Ewidencja!R182</f>
        <v>0</v>
      </c>
      <c r="Q26" s="75">
        <f>Ewidencja!S182</f>
        <v>2000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Ewidencja!H183</f>
        <v>12</v>
      </c>
      <c r="G27" s="76">
        <f>Ewidencja!I183</f>
        <v>12</v>
      </c>
      <c r="H27" s="76">
        <f>Ewidencja!J183</f>
        <v>1</v>
      </c>
      <c r="I27" s="76">
        <f>Ewidencja!K183</f>
        <v>1</v>
      </c>
      <c r="J27" s="76">
        <f>Ewidencja!L183</f>
        <v>3</v>
      </c>
      <c r="K27" s="76">
        <f>Ewidencja!M183</f>
        <v>8</v>
      </c>
      <c r="L27" s="76">
        <f>Ewidencja!N183</f>
        <v>0</v>
      </c>
      <c r="M27" s="76">
        <f>Ewidencja!O183</f>
        <v>0</v>
      </c>
      <c r="N27" s="76">
        <f>Ewidencja!P183</f>
        <v>0</v>
      </c>
      <c r="O27" s="76">
        <f>Ewidencja!Q183</f>
        <v>0</v>
      </c>
      <c r="P27" s="76">
        <f>Ewidencja!R183</f>
        <v>0</v>
      </c>
      <c r="Q27" s="76">
        <f>Ewidencja!S183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Ewidencja!H184</f>
        <v>19</v>
      </c>
      <c r="G28" s="76">
        <f>Ewidencja!I184</f>
        <v>19</v>
      </c>
      <c r="H28" s="76">
        <f>Ewidencja!J184</f>
        <v>0</v>
      </c>
      <c r="I28" s="76">
        <f>Ewidencja!K184</f>
        <v>0</v>
      </c>
      <c r="J28" s="76">
        <f>Ewidencja!L184</f>
        <v>17</v>
      </c>
      <c r="K28" s="76">
        <f>Ewidencja!M184</f>
        <v>1</v>
      </c>
      <c r="L28" s="76">
        <f>Ewidencja!N184</f>
        <v>1</v>
      </c>
      <c r="M28" s="76">
        <f>Ewidencja!O184</f>
        <v>0</v>
      </c>
      <c r="N28" s="76">
        <f>Ewidencja!P184</f>
        <v>0</v>
      </c>
      <c r="O28" s="76">
        <f>Ewidencja!Q184</f>
        <v>0</v>
      </c>
      <c r="P28" s="76">
        <f>Ewidencja!R184</f>
        <v>0</v>
      </c>
      <c r="Q28" s="76">
        <f>Ewidencja!S184</f>
        <v>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Ewidencja!H185</f>
        <v>1</v>
      </c>
      <c r="G29" s="76">
        <f>Ewidencja!I185</f>
        <v>0</v>
      </c>
      <c r="H29" s="76">
        <f>Ewidencja!J185</f>
        <v>0</v>
      </c>
      <c r="I29" s="76">
        <f>Ewidencja!K185</f>
        <v>0</v>
      </c>
      <c r="J29" s="76">
        <f>Ewidencja!L185</f>
        <v>0</v>
      </c>
      <c r="K29" s="76">
        <f>Ewidencja!M185</f>
        <v>0</v>
      </c>
      <c r="L29" s="76">
        <f>Ewidencja!N185</f>
        <v>0</v>
      </c>
      <c r="M29" s="76">
        <f>Ewidencja!O185</f>
        <v>1</v>
      </c>
      <c r="N29" s="76">
        <f>Ewidencja!P185</f>
        <v>1</v>
      </c>
      <c r="O29" s="76">
        <f>Ewidencja!Q185</f>
        <v>0</v>
      </c>
      <c r="P29" s="76">
        <f>Ewidencja!R185</f>
        <v>0</v>
      </c>
      <c r="Q29" s="76">
        <f>Ewidencja!S185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Ewidencja!H186</f>
        <v>0</v>
      </c>
      <c r="G30" s="76">
        <f>Ewidencja!I186</f>
        <v>0</v>
      </c>
      <c r="H30" s="76">
        <f>Ewidencja!J186</f>
        <v>0</v>
      </c>
      <c r="I30" s="76">
        <f>Ewidencja!K186</f>
        <v>0</v>
      </c>
      <c r="J30" s="76">
        <f>Ewidencja!L186</f>
        <v>0</v>
      </c>
      <c r="K30" s="76">
        <f>Ewidencja!M186</f>
        <v>0</v>
      </c>
      <c r="L30" s="76">
        <f>Ewidencja!N186</f>
        <v>0</v>
      </c>
      <c r="M30" s="76">
        <f>Ewidencja!O186</f>
        <v>0</v>
      </c>
      <c r="N30" s="76">
        <f>Ewidencja!P186</f>
        <v>0</v>
      </c>
      <c r="O30" s="76">
        <f>Ewidencja!Q186</f>
        <v>0</v>
      </c>
      <c r="P30" s="76">
        <f>Ewidencja!R186</f>
        <v>0</v>
      </c>
      <c r="Q30" s="76">
        <f>Ewidencja!S186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Ewidencja!H187</f>
        <v>0</v>
      </c>
      <c r="G31" s="76">
        <f>Ewidencja!I187</f>
        <v>0</v>
      </c>
      <c r="H31" s="76">
        <f>Ewidencja!J187</f>
        <v>0</v>
      </c>
      <c r="I31" s="76">
        <f>Ewidencja!K187</f>
        <v>0</v>
      </c>
      <c r="J31" s="76">
        <f>Ewidencja!L187</f>
        <v>0</v>
      </c>
      <c r="K31" s="76">
        <f>Ewidencja!M187</f>
        <v>0</v>
      </c>
      <c r="L31" s="76">
        <f>Ewidencja!N187</f>
        <v>0</v>
      </c>
      <c r="M31" s="76">
        <f>Ewidencja!O187</f>
        <v>0</v>
      </c>
      <c r="N31" s="76">
        <f>Ewidencja!P187</f>
        <v>0</v>
      </c>
      <c r="O31" s="76">
        <f>Ewidencja!Q187</f>
        <v>0</v>
      </c>
      <c r="P31" s="76">
        <f>Ewidencja!R187</f>
        <v>0</v>
      </c>
      <c r="Q31" s="76">
        <f>Ewidencja!S187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",UPPER(Ewidencja!E194))</f>
        <v>EWIDENCJA  SPRAW Z WYKAZU S W SĄDACH OKRĘGOWYCH ZA III KWARTAŁY 2014 r. - APELACJA ŁÓDZKA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Ewidencja!H224</f>
        <v>371</v>
      </c>
      <c r="G26" s="75">
        <f>Ewidencja!I224</f>
        <v>370</v>
      </c>
      <c r="H26" s="75">
        <f>Ewidencja!J224</f>
        <v>82</v>
      </c>
      <c r="I26" s="75">
        <f>Ewidencja!K224</f>
        <v>78</v>
      </c>
      <c r="J26" s="75">
        <f>Ewidencja!L224</f>
        <v>123</v>
      </c>
      <c r="K26" s="75">
        <f>Ewidencja!M224</f>
        <v>105</v>
      </c>
      <c r="L26" s="75">
        <f>Ewidencja!N224</f>
        <v>60</v>
      </c>
      <c r="M26" s="75">
        <f>Ewidencja!O224</f>
        <v>53</v>
      </c>
      <c r="N26" s="75">
        <f>Ewidencja!P224</f>
        <v>49</v>
      </c>
      <c r="O26" s="75">
        <f>Ewidencja!Q224</f>
        <v>4</v>
      </c>
      <c r="P26" s="75">
        <f>Ewidencja!R224</f>
        <v>0</v>
      </c>
      <c r="Q26" s="75">
        <f>Ewidencja!S224</f>
        <v>224000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Ewidencja!H225</f>
        <v>139</v>
      </c>
      <c r="G27" s="76">
        <f>Ewidencja!I225</f>
        <v>134</v>
      </c>
      <c r="H27" s="76">
        <f>Ewidencja!J225</f>
        <v>13</v>
      </c>
      <c r="I27" s="76">
        <f>Ewidencja!K225</f>
        <v>12</v>
      </c>
      <c r="J27" s="76">
        <f>Ewidencja!L225</f>
        <v>41</v>
      </c>
      <c r="K27" s="76">
        <f>Ewidencja!M225</f>
        <v>34</v>
      </c>
      <c r="L27" s="76">
        <f>Ewidencja!N225</f>
        <v>46</v>
      </c>
      <c r="M27" s="76">
        <f>Ewidencja!O225</f>
        <v>17</v>
      </c>
      <c r="N27" s="76">
        <f>Ewidencja!P225</f>
        <v>17</v>
      </c>
      <c r="O27" s="76">
        <f>Ewidencja!Q225</f>
        <v>0</v>
      </c>
      <c r="P27" s="76">
        <f>Ewidencja!R225</f>
        <v>0</v>
      </c>
      <c r="Q27" s="76">
        <f>Ewidencja!S225</f>
        <v>36000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Ewidencja!H226</f>
        <v>197</v>
      </c>
      <c r="G28" s="76">
        <f>Ewidencja!I226</f>
        <v>196</v>
      </c>
      <c r="H28" s="76">
        <f>Ewidencja!J226</f>
        <v>62</v>
      </c>
      <c r="I28" s="76">
        <f>Ewidencja!K226</f>
        <v>59</v>
      </c>
      <c r="J28" s="76">
        <f>Ewidencja!L226</f>
        <v>70</v>
      </c>
      <c r="K28" s="76">
        <f>Ewidencja!M226</f>
        <v>62</v>
      </c>
      <c r="L28" s="76">
        <f>Ewidencja!N226</f>
        <v>2</v>
      </c>
      <c r="M28" s="76">
        <f>Ewidencja!O226</f>
        <v>33</v>
      </c>
      <c r="N28" s="76">
        <f>Ewidencja!P226</f>
        <v>29</v>
      </c>
      <c r="O28" s="76">
        <f>Ewidencja!Q226</f>
        <v>4</v>
      </c>
      <c r="P28" s="76">
        <f>Ewidencja!R226</f>
        <v>0</v>
      </c>
      <c r="Q28" s="76">
        <f>Ewidencja!S226</f>
        <v>170000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Ewidencja!H227</f>
        <v>0</v>
      </c>
      <c r="G29" s="76">
        <f>Ewidencja!I227</f>
        <v>0</v>
      </c>
      <c r="H29" s="76">
        <f>Ewidencja!J227</f>
        <v>0</v>
      </c>
      <c r="I29" s="76">
        <f>Ewidencja!K227</f>
        <v>0</v>
      </c>
      <c r="J29" s="76">
        <f>Ewidencja!L227</f>
        <v>0</v>
      </c>
      <c r="K29" s="76">
        <f>Ewidencja!M227</f>
        <v>0</v>
      </c>
      <c r="L29" s="76">
        <f>Ewidencja!N227</f>
        <v>0</v>
      </c>
      <c r="M29" s="76">
        <f>Ewidencja!O227</f>
        <v>0</v>
      </c>
      <c r="N29" s="76">
        <f>Ewidencja!P227</f>
        <v>0</v>
      </c>
      <c r="O29" s="76">
        <f>Ewidencja!Q227</f>
        <v>0</v>
      </c>
      <c r="P29" s="76">
        <f>Ewidencja!R227</f>
        <v>0</v>
      </c>
      <c r="Q29" s="76">
        <f>Ewidencja!S227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Ewidencja!H228</f>
        <v>5</v>
      </c>
      <c r="G30" s="76">
        <f>Ewidencja!I228</f>
        <v>9</v>
      </c>
      <c r="H30" s="76">
        <f>Ewidencja!J228</f>
        <v>1</v>
      </c>
      <c r="I30" s="76">
        <f>Ewidencja!K228</f>
        <v>1</v>
      </c>
      <c r="J30" s="76">
        <f>Ewidencja!L228</f>
        <v>4</v>
      </c>
      <c r="K30" s="76">
        <f>Ewidencja!M228</f>
        <v>4</v>
      </c>
      <c r="L30" s="76">
        <f>Ewidencja!N228</f>
        <v>0</v>
      </c>
      <c r="M30" s="76">
        <f>Ewidencja!O228</f>
        <v>0</v>
      </c>
      <c r="N30" s="76">
        <f>Ewidencja!P228</f>
        <v>0</v>
      </c>
      <c r="O30" s="76">
        <f>Ewidencja!Q228</f>
        <v>0</v>
      </c>
      <c r="P30" s="76">
        <f>Ewidencja!R228</f>
        <v>0</v>
      </c>
      <c r="Q30" s="76">
        <f>Ewidencja!S228</f>
        <v>2000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Ewidencja!H229</f>
        <v>30</v>
      </c>
      <c r="G31" s="76">
        <f>Ewidencja!I229</f>
        <v>31</v>
      </c>
      <c r="H31" s="76">
        <f>Ewidencja!J229</f>
        <v>6</v>
      </c>
      <c r="I31" s="76">
        <f>Ewidencja!K229</f>
        <v>6</v>
      </c>
      <c r="J31" s="76">
        <f>Ewidencja!L229</f>
        <v>8</v>
      </c>
      <c r="K31" s="76">
        <f>Ewidencja!M229</f>
        <v>5</v>
      </c>
      <c r="L31" s="76">
        <f>Ewidencja!N229</f>
        <v>12</v>
      </c>
      <c r="M31" s="76">
        <f>Ewidencja!O229</f>
        <v>3</v>
      </c>
      <c r="N31" s="76">
        <f>Ewidencja!P229</f>
        <v>3</v>
      </c>
      <c r="O31" s="76">
        <f>Ewidencja!Q229</f>
        <v>0</v>
      </c>
      <c r="P31" s="76">
        <f>Ewidencja!R229</f>
        <v>0</v>
      </c>
      <c r="Q31" s="76">
        <f>Ewidencja!S229</f>
        <v>16000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 " - ",UPPER(Ewidencja!F194))</f>
        <v>EWIDENCJA  SPRAW Z WYKAZU S W SĄDACH OKRĘGOWYCH ZA III KWARTAŁY 2014 r. - SO W KALISZU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Ewidencja!H194</f>
        <v>48</v>
      </c>
      <c r="G26" s="75">
        <f>Ewidencja!I194</f>
        <v>45</v>
      </c>
      <c r="H26" s="75">
        <f>Ewidencja!J194</f>
        <v>10</v>
      </c>
      <c r="I26" s="75">
        <f>Ewidencja!K194</f>
        <v>9</v>
      </c>
      <c r="J26" s="75">
        <f>Ewidencja!L194</f>
        <v>17</v>
      </c>
      <c r="K26" s="75">
        <f>Ewidencja!M194</f>
        <v>11</v>
      </c>
      <c r="L26" s="75">
        <f>Ewidencja!N194</f>
        <v>7</v>
      </c>
      <c r="M26" s="75">
        <f>Ewidencja!O194</f>
        <v>6</v>
      </c>
      <c r="N26" s="75">
        <f>Ewidencja!P194</f>
        <v>3</v>
      </c>
      <c r="O26" s="75">
        <f>Ewidencja!Q194</f>
        <v>3</v>
      </c>
      <c r="P26" s="75">
        <f>Ewidencja!R194</f>
        <v>0</v>
      </c>
      <c r="Q26" s="75">
        <f>Ewidencja!S194</f>
        <v>23000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Ewidencja!H195</f>
        <v>15</v>
      </c>
      <c r="G27" s="76">
        <f>Ewidencja!I195</f>
        <v>15</v>
      </c>
      <c r="H27" s="76">
        <f>Ewidencja!J195</f>
        <v>0</v>
      </c>
      <c r="I27" s="76">
        <f>Ewidencja!K195</f>
        <v>0</v>
      </c>
      <c r="J27" s="76">
        <f>Ewidencja!L195</f>
        <v>5</v>
      </c>
      <c r="K27" s="76">
        <f>Ewidencja!M195</f>
        <v>5</v>
      </c>
      <c r="L27" s="76">
        <f>Ewidencja!N195</f>
        <v>5</v>
      </c>
      <c r="M27" s="76">
        <f>Ewidencja!O195</f>
        <v>1</v>
      </c>
      <c r="N27" s="76">
        <f>Ewidencja!P195</f>
        <v>1</v>
      </c>
      <c r="O27" s="76">
        <f>Ewidencja!Q195</f>
        <v>0</v>
      </c>
      <c r="P27" s="76">
        <f>Ewidencja!R195</f>
        <v>0</v>
      </c>
      <c r="Q27" s="76">
        <f>Ewidencja!S195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Ewidencja!H196</f>
        <v>33</v>
      </c>
      <c r="G28" s="76">
        <f>Ewidencja!I196</f>
        <v>30</v>
      </c>
      <c r="H28" s="76">
        <f>Ewidencja!J196</f>
        <v>10</v>
      </c>
      <c r="I28" s="76">
        <f>Ewidencja!K196</f>
        <v>9</v>
      </c>
      <c r="J28" s="76">
        <f>Ewidencja!L196</f>
        <v>12</v>
      </c>
      <c r="K28" s="76">
        <f>Ewidencja!M196</f>
        <v>6</v>
      </c>
      <c r="L28" s="76">
        <f>Ewidencja!N196</f>
        <v>2</v>
      </c>
      <c r="M28" s="76">
        <f>Ewidencja!O196</f>
        <v>5</v>
      </c>
      <c r="N28" s="76">
        <f>Ewidencja!P196</f>
        <v>2</v>
      </c>
      <c r="O28" s="76">
        <f>Ewidencja!Q196</f>
        <v>3</v>
      </c>
      <c r="P28" s="76">
        <f>Ewidencja!R196</f>
        <v>0</v>
      </c>
      <c r="Q28" s="76">
        <f>Ewidencja!S196</f>
        <v>23000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Ewidencja!H197</f>
        <v>0</v>
      </c>
      <c r="G29" s="76">
        <f>Ewidencja!I197</f>
        <v>0</v>
      </c>
      <c r="H29" s="76">
        <f>Ewidencja!J197</f>
        <v>0</v>
      </c>
      <c r="I29" s="76">
        <f>Ewidencja!K197</f>
        <v>0</v>
      </c>
      <c r="J29" s="76">
        <f>Ewidencja!L197</f>
        <v>0</v>
      </c>
      <c r="K29" s="76">
        <f>Ewidencja!M197</f>
        <v>0</v>
      </c>
      <c r="L29" s="76">
        <f>Ewidencja!N197</f>
        <v>0</v>
      </c>
      <c r="M29" s="76">
        <f>Ewidencja!O197</f>
        <v>0</v>
      </c>
      <c r="N29" s="76">
        <f>Ewidencja!P197</f>
        <v>0</v>
      </c>
      <c r="O29" s="76">
        <f>Ewidencja!Q197</f>
        <v>0</v>
      </c>
      <c r="P29" s="76">
        <f>Ewidencja!R197</f>
        <v>0</v>
      </c>
      <c r="Q29" s="76">
        <f>Ewidencja!S197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Ewidencja!H198</f>
        <v>0</v>
      </c>
      <c r="G30" s="76">
        <f>Ewidencja!I198</f>
        <v>0</v>
      </c>
      <c r="H30" s="76">
        <f>Ewidencja!J198</f>
        <v>0</v>
      </c>
      <c r="I30" s="76">
        <f>Ewidencja!K198</f>
        <v>0</v>
      </c>
      <c r="J30" s="76">
        <f>Ewidencja!L198</f>
        <v>0</v>
      </c>
      <c r="K30" s="76">
        <f>Ewidencja!M198</f>
        <v>0</v>
      </c>
      <c r="L30" s="76">
        <f>Ewidencja!N198</f>
        <v>0</v>
      </c>
      <c r="M30" s="76">
        <f>Ewidencja!O198</f>
        <v>0</v>
      </c>
      <c r="N30" s="76">
        <f>Ewidencja!P198</f>
        <v>0</v>
      </c>
      <c r="O30" s="76">
        <f>Ewidencja!Q198</f>
        <v>0</v>
      </c>
      <c r="P30" s="76">
        <f>Ewidencja!R198</f>
        <v>0</v>
      </c>
      <c r="Q30" s="76">
        <f>Ewidencja!S198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Ewidencja!H199</f>
        <v>0</v>
      </c>
      <c r="G31" s="76">
        <f>Ewidencja!I199</f>
        <v>0</v>
      </c>
      <c r="H31" s="76">
        <f>Ewidencja!J199</f>
        <v>0</v>
      </c>
      <c r="I31" s="76">
        <f>Ewidencja!K199</f>
        <v>0</v>
      </c>
      <c r="J31" s="76">
        <f>Ewidencja!L199</f>
        <v>0</v>
      </c>
      <c r="K31" s="76">
        <f>Ewidencja!M199</f>
        <v>0</v>
      </c>
      <c r="L31" s="76">
        <f>Ewidencja!N199</f>
        <v>0</v>
      </c>
      <c r="M31" s="76">
        <f>Ewidencja!O199</f>
        <v>0</v>
      </c>
      <c r="N31" s="76">
        <f>Ewidencja!P199</f>
        <v>0</v>
      </c>
      <c r="O31" s="76">
        <f>Ewidencja!Q199</f>
        <v>0</v>
      </c>
      <c r="P31" s="76">
        <f>Ewidencja!R199</f>
        <v>0</v>
      </c>
      <c r="Q31" s="76">
        <f>Ewidencja!S199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",UPPER(Ewidencja!F200))</f>
        <v>EWIDENCJA  SPRAW Z WYKAZU S W SĄDACH OKRĘGOWYCH ZA III KWARTAŁY 2014 r. - SO W ŁODZI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Ewidencja!H200</f>
        <v>204</v>
      </c>
      <c r="G26" s="75">
        <f>Ewidencja!I200</f>
        <v>212</v>
      </c>
      <c r="H26" s="75">
        <f>Ewidencja!J200</f>
        <v>51</v>
      </c>
      <c r="I26" s="75">
        <f>Ewidencja!K200</f>
        <v>48</v>
      </c>
      <c r="J26" s="75">
        <f>Ewidencja!L200</f>
        <v>71</v>
      </c>
      <c r="K26" s="75">
        <f>Ewidencja!M200</f>
        <v>54</v>
      </c>
      <c r="L26" s="75">
        <f>Ewidencja!N200</f>
        <v>36</v>
      </c>
      <c r="M26" s="75">
        <f>Ewidencja!O200</f>
        <v>29</v>
      </c>
      <c r="N26" s="75">
        <f>Ewidencja!P200</f>
        <v>28</v>
      </c>
      <c r="O26" s="75">
        <f>Ewidencja!Q200</f>
        <v>1</v>
      </c>
      <c r="P26" s="75">
        <f>Ewidencja!R200</f>
        <v>0</v>
      </c>
      <c r="Q26" s="75">
        <f>Ewidencja!S200</f>
        <v>149000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Ewidencja!H201</f>
        <v>66</v>
      </c>
      <c r="G27" s="76">
        <f>Ewidencja!I201</f>
        <v>62</v>
      </c>
      <c r="H27" s="76">
        <f>Ewidencja!J201</f>
        <v>7</v>
      </c>
      <c r="I27" s="76">
        <f>Ewidencja!K201</f>
        <v>6</v>
      </c>
      <c r="J27" s="76">
        <f>Ewidencja!L201</f>
        <v>22</v>
      </c>
      <c r="K27" s="76">
        <f>Ewidencja!M201</f>
        <v>9</v>
      </c>
      <c r="L27" s="76">
        <f>Ewidencja!N201</f>
        <v>24</v>
      </c>
      <c r="M27" s="76">
        <f>Ewidencja!O201</f>
        <v>9</v>
      </c>
      <c r="N27" s="76">
        <f>Ewidencja!P201</f>
        <v>9</v>
      </c>
      <c r="O27" s="76">
        <f>Ewidencja!Q201</f>
        <v>0</v>
      </c>
      <c r="P27" s="76">
        <f>Ewidencja!R201</f>
        <v>0</v>
      </c>
      <c r="Q27" s="76">
        <f>Ewidencja!S201</f>
        <v>15000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Ewidencja!H202</f>
        <v>103</v>
      </c>
      <c r="G28" s="76">
        <f>Ewidencja!I202</f>
        <v>112</v>
      </c>
      <c r="H28" s="76">
        <f>Ewidencja!J202</f>
        <v>37</v>
      </c>
      <c r="I28" s="76">
        <f>Ewidencja!K202</f>
        <v>35</v>
      </c>
      <c r="J28" s="76">
        <f>Ewidencja!L202</f>
        <v>38</v>
      </c>
      <c r="K28" s="76">
        <f>Ewidencja!M202</f>
        <v>37</v>
      </c>
      <c r="L28" s="76">
        <f>Ewidencja!N202</f>
        <v>0</v>
      </c>
      <c r="M28" s="76">
        <f>Ewidencja!O202</f>
        <v>17</v>
      </c>
      <c r="N28" s="76">
        <f>Ewidencja!P202</f>
        <v>16</v>
      </c>
      <c r="O28" s="76">
        <f>Ewidencja!Q202</f>
        <v>1</v>
      </c>
      <c r="P28" s="76">
        <f>Ewidencja!R202</f>
        <v>0</v>
      </c>
      <c r="Q28" s="76">
        <f>Ewidencja!S202</f>
        <v>116000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Ewidencja!H203</f>
        <v>0</v>
      </c>
      <c r="G29" s="76">
        <f>Ewidencja!I203</f>
        <v>0</v>
      </c>
      <c r="H29" s="76">
        <f>Ewidencja!J203</f>
        <v>0</v>
      </c>
      <c r="I29" s="76">
        <f>Ewidencja!K203</f>
        <v>0</v>
      </c>
      <c r="J29" s="76">
        <f>Ewidencja!L203</f>
        <v>0</v>
      </c>
      <c r="K29" s="76">
        <f>Ewidencja!M203</f>
        <v>0</v>
      </c>
      <c r="L29" s="76">
        <f>Ewidencja!N203</f>
        <v>0</v>
      </c>
      <c r="M29" s="76">
        <f>Ewidencja!O203</f>
        <v>0</v>
      </c>
      <c r="N29" s="76">
        <f>Ewidencja!P203</f>
        <v>0</v>
      </c>
      <c r="O29" s="76">
        <f>Ewidencja!Q203</f>
        <v>0</v>
      </c>
      <c r="P29" s="76">
        <f>Ewidencja!R203</f>
        <v>0</v>
      </c>
      <c r="Q29" s="76">
        <f>Ewidencja!S203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Ewidencja!H204</f>
        <v>5</v>
      </c>
      <c r="G30" s="76">
        <f>Ewidencja!I204</f>
        <v>7</v>
      </c>
      <c r="H30" s="76">
        <f>Ewidencja!J204</f>
        <v>1</v>
      </c>
      <c r="I30" s="76">
        <f>Ewidencja!K204</f>
        <v>1</v>
      </c>
      <c r="J30" s="76">
        <f>Ewidencja!L204</f>
        <v>3</v>
      </c>
      <c r="K30" s="76">
        <f>Ewidencja!M204</f>
        <v>3</v>
      </c>
      <c r="L30" s="76">
        <f>Ewidencja!N204</f>
        <v>0</v>
      </c>
      <c r="M30" s="76">
        <f>Ewidencja!O204</f>
        <v>0</v>
      </c>
      <c r="N30" s="76">
        <f>Ewidencja!P204</f>
        <v>0</v>
      </c>
      <c r="O30" s="76">
        <f>Ewidencja!Q204</f>
        <v>0</v>
      </c>
      <c r="P30" s="76">
        <f>Ewidencja!R204</f>
        <v>0</v>
      </c>
      <c r="Q30" s="76">
        <f>Ewidencja!S204</f>
        <v>2000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Ewidencja!H205</f>
        <v>30</v>
      </c>
      <c r="G31" s="76">
        <f>Ewidencja!I205</f>
        <v>31</v>
      </c>
      <c r="H31" s="76">
        <f>Ewidencja!J205</f>
        <v>6</v>
      </c>
      <c r="I31" s="76">
        <f>Ewidencja!K205</f>
        <v>6</v>
      </c>
      <c r="J31" s="76">
        <f>Ewidencja!L205</f>
        <v>8</v>
      </c>
      <c r="K31" s="76">
        <f>Ewidencja!M205</f>
        <v>5</v>
      </c>
      <c r="L31" s="76">
        <f>Ewidencja!N205</f>
        <v>12</v>
      </c>
      <c r="M31" s="76">
        <f>Ewidencja!O205</f>
        <v>3</v>
      </c>
      <c r="N31" s="76">
        <f>Ewidencja!P205</f>
        <v>3</v>
      </c>
      <c r="O31" s="76">
        <f>Ewidencja!Q205</f>
        <v>0</v>
      </c>
      <c r="P31" s="76">
        <f>Ewidencja!R205</f>
        <v>0</v>
      </c>
      <c r="Q31" s="76">
        <f>Ewidencja!S205</f>
        <v>16000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",UPPER(Ewidencja!F206))</f>
        <v>EWIDENCJA  SPRAW Z WYKAZU S W SĄDACH OKRĘGOWYCH ZA III KWARTAŁY 2014 r. - SO W PIOTRKOWIE TRYB.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Ewidencja!H206</f>
        <v>32</v>
      </c>
      <c r="G26" s="75">
        <f>Ewidencja!I206</f>
        <v>34</v>
      </c>
      <c r="H26" s="75">
        <f>Ewidencja!J206</f>
        <v>9</v>
      </c>
      <c r="I26" s="75">
        <f>Ewidencja!K206</f>
        <v>9</v>
      </c>
      <c r="J26" s="75">
        <f>Ewidencja!L206</f>
        <v>14</v>
      </c>
      <c r="K26" s="75">
        <f>Ewidencja!M206</f>
        <v>9</v>
      </c>
      <c r="L26" s="75">
        <f>Ewidencja!N206</f>
        <v>2</v>
      </c>
      <c r="M26" s="75">
        <f>Ewidencja!O206</f>
        <v>0</v>
      </c>
      <c r="N26" s="75">
        <f>Ewidencja!P206</f>
        <v>0</v>
      </c>
      <c r="O26" s="75">
        <f>Ewidencja!Q206</f>
        <v>0</v>
      </c>
      <c r="P26" s="75">
        <f>Ewidencja!R206</f>
        <v>0</v>
      </c>
      <c r="Q26" s="75">
        <f>Ewidencja!S206</f>
        <v>19000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Ewidencja!H207</f>
        <v>8</v>
      </c>
      <c r="G27" s="76">
        <f>Ewidencja!I207</f>
        <v>8</v>
      </c>
      <c r="H27" s="76">
        <f>Ewidencja!J207</f>
        <v>0</v>
      </c>
      <c r="I27" s="76">
        <f>Ewidencja!K207</f>
        <v>0</v>
      </c>
      <c r="J27" s="76">
        <f>Ewidencja!L207</f>
        <v>5</v>
      </c>
      <c r="K27" s="76">
        <f>Ewidencja!M207</f>
        <v>1</v>
      </c>
      <c r="L27" s="76">
        <f>Ewidencja!N207</f>
        <v>2</v>
      </c>
      <c r="M27" s="76">
        <f>Ewidencja!O207</f>
        <v>0</v>
      </c>
      <c r="N27" s="76">
        <f>Ewidencja!P207</f>
        <v>0</v>
      </c>
      <c r="O27" s="76">
        <f>Ewidencja!Q207</f>
        <v>0</v>
      </c>
      <c r="P27" s="76">
        <f>Ewidencja!R207</f>
        <v>0</v>
      </c>
      <c r="Q27" s="76">
        <f>Ewidencja!S207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Ewidencja!H208</f>
        <v>24</v>
      </c>
      <c r="G28" s="76">
        <f>Ewidencja!I208</f>
        <v>25</v>
      </c>
      <c r="H28" s="76">
        <f>Ewidencja!J208</f>
        <v>9</v>
      </c>
      <c r="I28" s="76">
        <f>Ewidencja!K208</f>
        <v>9</v>
      </c>
      <c r="J28" s="76">
        <f>Ewidencja!L208</f>
        <v>8</v>
      </c>
      <c r="K28" s="76">
        <f>Ewidencja!M208</f>
        <v>8</v>
      </c>
      <c r="L28" s="76">
        <f>Ewidencja!N208</f>
        <v>0</v>
      </c>
      <c r="M28" s="76">
        <f>Ewidencja!O208</f>
        <v>0</v>
      </c>
      <c r="N28" s="76">
        <f>Ewidencja!P208</f>
        <v>0</v>
      </c>
      <c r="O28" s="76">
        <f>Ewidencja!Q208</f>
        <v>0</v>
      </c>
      <c r="P28" s="76">
        <f>Ewidencja!R208</f>
        <v>0</v>
      </c>
      <c r="Q28" s="76">
        <f>Ewidencja!S208</f>
        <v>19000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Ewidencja!H209</f>
        <v>0</v>
      </c>
      <c r="G29" s="76">
        <f>Ewidencja!I209</f>
        <v>0</v>
      </c>
      <c r="H29" s="76">
        <f>Ewidencja!J209</f>
        <v>0</v>
      </c>
      <c r="I29" s="76">
        <f>Ewidencja!K209</f>
        <v>0</v>
      </c>
      <c r="J29" s="76">
        <f>Ewidencja!L209</f>
        <v>0</v>
      </c>
      <c r="K29" s="76">
        <f>Ewidencja!M209</f>
        <v>0</v>
      </c>
      <c r="L29" s="76">
        <f>Ewidencja!N209</f>
        <v>0</v>
      </c>
      <c r="M29" s="76">
        <f>Ewidencja!O209</f>
        <v>0</v>
      </c>
      <c r="N29" s="76">
        <f>Ewidencja!P209</f>
        <v>0</v>
      </c>
      <c r="O29" s="76">
        <f>Ewidencja!Q209</f>
        <v>0</v>
      </c>
      <c r="P29" s="76">
        <f>Ewidencja!R209</f>
        <v>0</v>
      </c>
      <c r="Q29" s="76">
        <f>Ewidencja!S209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Ewidencja!H210</f>
        <v>0</v>
      </c>
      <c r="G30" s="76">
        <f>Ewidencja!I210</f>
        <v>1</v>
      </c>
      <c r="H30" s="76">
        <f>Ewidencja!J210</f>
        <v>0</v>
      </c>
      <c r="I30" s="76">
        <f>Ewidencja!K210</f>
        <v>0</v>
      </c>
      <c r="J30" s="76">
        <f>Ewidencja!L210</f>
        <v>1</v>
      </c>
      <c r="K30" s="76">
        <f>Ewidencja!M210</f>
        <v>0</v>
      </c>
      <c r="L30" s="76">
        <f>Ewidencja!N210</f>
        <v>0</v>
      </c>
      <c r="M30" s="76">
        <f>Ewidencja!O210</f>
        <v>0</v>
      </c>
      <c r="N30" s="76">
        <f>Ewidencja!P210</f>
        <v>0</v>
      </c>
      <c r="O30" s="76">
        <f>Ewidencja!Q210</f>
        <v>0</v>
      </c>
      <c r="P30" s="76">
        <f>Ewidencja!R210</f>
        <v>0</v>
      </c>
      <c r="Q30" s="76">
        <f>Ewidencja!S210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Ewidencja!H211</f>
        <v>0</v>
      </c>
      <c r="G31" s="76">
        <f>Ewidencja!I211</f>
        <v>0</v>
      </c>
      <c r="H31" s="76">
        <f>Ewidencja!J211</f>
        <v>0</v>
      </c>
      <c r="I31" s="76">
        <f>Ewidencja!K211</f>
        <v>0</v>
      </c>
      <c r="J31" s="76">
        <f>Ewidencja!L211</f>
        <v>0</v>
      </c>
      <c r="K31" s="76">
        <f>Ewidencja!M211</f>
        <v>0</v>
      </c>
      <c r="L31" s="76">
        <f>Ewidencja!N211</f>
        <v>0</v>
      </c>
      <c r="M31" s="76">
        <f>Ewidencja!O211</f>
        <v>0</v>
      </c>
      <c r="N31" s="76">
        <f>Ewidencja!P211</f>
        <v>0</v>
      </c>
      <c r="O31" s="76">
        <f>Ewidencja!Q211</f>
        <v>0</v>
      </c>
      <c r="P31" s="76">
        <f>Ewidencja!R211</f>
        <v>0</v>
      </c>
      <c r="Q31" s="76">
        <f>Ewidencja!S211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",UPPER(Ewidencja!F212))</f>
        <v>EWIDENCJA  SPRAW Z WYKAZU S W SĄDACH OKRĘGOWYCH ZA III KWARTAŁY 2014 r. - SO W PŁOCKU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Ewidencja!H212</f>
        <v>72</v>
      </c>
      <c r="G26" s="75">
        <f>Ewidencja!I212</f>
        <v>69</v>
      </c>
      <c r="H26" s="75">
        <f>Ewidencja!J212</f>
        <v>10</v>
      </c>
      <c r="I26" s="75">
        <f>Ewidencja!K212</f>
        <v>10</v>
      </c>
      <c r="J26" s="75">
        <f>Ewidencja!L212</f>
        <v>19</v>
      </c>
      <c r="K26" s="75">
        <f>Ewidencja!M212</f>
        <v>28</v>
      </c>
      <c r="L26" s="75">
        <f>Ewidencja!N212</f>
        <v>12</v>
      </c>
      <c r="M26" s="75">
        <f>Ewidencja!O212</f>
        <v>12</v>
      </c>
      <c r="N26" s="75">
        <f>Ewidencja!P212</f>
        <v>12</v>
      </c>
      <c r="O26" s="75">
        <f>Ewidencja!Q212</f>
        <v>0</v>
      </c>
      <c r="P26" s="75">
        <f>Ewidencja!R212</f>
        <v>0</v>
      </c>
      <c r="Q26" s="75">
        <f>Ewidencja!S212</f>
        <v>29000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Ewidencja!H213</f>
        <v>48</v>
      </c>
      <c r="G27" s="76">
        <f>Ewidencja!I213</f>
        <v>46</v>
      </c>
      <c r="H27" s="76">
        <f>Ewidencja!J213</f>
        <v>6</v>
      </c>
      <c r="I27" s="76">
        <f>Ewidencja!K213</f>
        <v>6</v>
      </c>
      <c r="J27" s="76">
        <f>Ewidencja!L213</f>
        <v>9</v>
      </c>
      <c r="K27" s="76">
        <f>Ewidencja!M213</f>
        <v>19</v>
      </c>
      <c r="L27" s="76">
        <f>Ewidencja!N213</f>
        <v>12</v>
      </c>
      <c r="M27" s="76">
        <f>Ewidencja!O213</f>
        <v>7</v>
      </c>
      <c r="N27" s="76">
        <f>Ewidencja!P213</f>
        <v>7</v>
      </c>
      <c r="O27" s="76">
        <f>Ewidencja!Q213</f>
        <v>0</v>
      </c>
      <c r="P27" s="76">
        <f>Ewidencja!R213</f>
        <v>0</v>
      </c>
      <c r="Q27" s="76">
        <f>Ewidencja!S213</f>
        <v>21000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Ewidencja!H214</f>
        <v>24</v>
      </c>
      <c r="G28" s="76">
        <f>Ewidencja!I214</f>
        <v>22</v>
      </c>
      <c r="H28" s="76">
        <f>Ewidencja!J214</f>
        <v>4</v>
      </c>
      <c r="I28" s="76">
        <f>Ewidencja!K214</f>
        <v>4</v>
      </c>
      <c r="J28" s="76">
        <f>Ewidencja!L214</f>
        <v>10</v>
      </c>
      <c r="K28" s="76">
        <f>Ewidencja!M214</f>
        <v>8</v>
      </c>
      <c r="L28" s="76">
        <f>Ewidencja!N214</f>
        <v>0</v>
      </c>
      <c r="M28" s="76">
        <f>Ewidencja!O214</f>
        <v>5</v>
      </c>
      <c r="N28" s="76">
        <f>Ewidencja!P214</f>
        <v>5</v>
      </c>
      <c r="O28" s="76">
        <f>Ewidencja!Q214</f>
        <v>0</v>
      </c>
      <c r="P28" s="76">
        <f>Ewidencja!R214</f>
        <v>0</v>
      </c>
      <c r="Q28" s="76">
        <f>Ewidencja!S214</f>
        <v>8000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Ewidencja!H215</f>
        <v>0</v>
      </c>
      <c r="G29" s="76">
        <f>Ewidencja!I215</f>
        <v>0</v>
      </c>
      <c r="H29" s="76">
        <f>Ewidencja!J215</f>
        <v>0</v>
      </c>
      <c r="I29" s="76">
        <f>Ewidencja!K215</f>
        <v>0</v>
      </c>
      <c r="J29" s="76">
        <f>Ewidencja!L215</f>
        <v>0</v>
      </c>
      <c r="K29" s="76">
        <f>Ewidencja!M215</f>
        <v>0</v>
      </c>
      <c r="L29" s="76">
        <f>Ewidencja!N215</f>
        <v>0</v>
      </c>
      <c r="M29" s="76">
        <f>Ewidencja!O215</f>
        <v>0</v>
      </c>
      <c r="N29" s="76">
        <f>Ewidencja!P215</f>
        <v>0</v>
      </c>
      <c r="O29" s="76">
        <f>Ewidencja!Q215</f>
        <v>0</v>
      </c>
      <c r="P29" s="76">
        <f>Ewidencja!R215</f>
        <v>0</v>
      </c>
      <c r="Q29" s="76">
        <f>Ewidencja!S215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Ewidencja!H216</f>
        <v>0</v>
      </c>
      <c r="G30" s="76">
        <f>Ewidencja!I216</f>
        <v>1</v>
      </c>
      <c r="H30" s="76">
        <f>Ewidencja!J216</f>
        <v>0</v>
      </c>
      <c r="I30" s="76">
        <f>Ewidencja!K216</f>
        <v>0</v>
      </c>
      <c r="J30" s="76">
        <f>Ewidencja!L216</f>
        <v>0</v>
      </c>
      <c r="K30" s="76">
        <f>Ewidencja!M216</f>
        <v>1</v>
      </c>
      <c r="L30" s="76">
        <f>Ewidencja!N216</f>
        <v>0</v>
      </c>
      <c r="M30" s="76">
        <f>Ewidencja!O216</f>
        <v>0</v>
      </c>
      <c r="N30" s="76">
        <f>Ewidencja!P216</f>
        <v>0</v>
      </c>
      <c r="O30" s="76">
        <f>Ewidencja!Q216</f>
        <v>0</v>
      </c>
      <c r="P30" s="76">
        <f>Ewidencja!R216</f>
        <v>0</v>
      </c>
      <c r="Q30" s="76">
        <f>Ewidencja!S216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Ewidencja!H217</f>
        <v>0</v>
      </c>
      <c r="G31" s="76">
        <f>Ewidencja!I217</f>
        <v>0</v>
      </c>
      <c r="H31" s="76">
        <f>Ewidencja!J217</f>
        <v>0</v>
      </c>
      <c r="I31" s="76">
        <f>Ewidencja!K217</f>
        <v>0</v>
      </c>
      <c r="J31" s="76">
        <f>Ewidencja!L217</f>
        <v>0</v>
      </c>
      <c r="K31" s="76">
        <f>Ewidencja!M217</f>
        <v>0</v>
      </c>
      <c r="L31" s="76">
        <f>Ewidencja!N217</f>
        <v>0</v>
      </c>
      <c r="M31" s="76">
        <f>Ewidencja!O217</f>
        <v>0</v>
      </c>
      <c r="N31" s="76">
        <f>Ewidencja!P217</f>
        <v>0</v>
      </c>
      <c r="O31" s="76">
        <f>Ewidencja!Q217</f>
        <v>0</v>
      </c>
      <c r="P31" s="76">
        <f>Ewidencja!R217</f>
        <v>0</v>
      </c>
      <c r="Q31" s="76">
        <f>Ewidencja!S217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",UPPER(Ewidencja!F218))</f>
        <v>EWIDENCJA  SPRAW Z WYKAZU S W SĄDACH OKRĘGOWYCH ZA III KWARTAŁY 2014 r. - SO W SIERADZU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Ewidencja!H218</f>
        <v>15</v>
      </c>
      <c r="G26" s="75">
        <f>Ewidencja!I218</f>
        <v>10</v>
      </c>
      <c r="H26" s="75">
        <f>Ewidencja!J218</f>
        <v>2</v>
      </c>
      <c r="I26" s="75">
        <f>Ewidencja!K218</f>
        <v>2</v>
      </c>
      <c r="J26" s="75">
        <f>Ewidencja!L218</f>
        <v>2</v>
      </c>
      <c r="K26" s="75">
        <f>Ewidencja!M218</f>
        <v>3</v>
      </c>
      <c r="L26" s="75">
        <f>Ewidencja!N218</f>
        <v>3</v>
      </c>
      <c r="M26" s="75">
        <f>Ewidencja!O218</f>
        <v>6</v>
      </c>
      <c r="N26" s="75">
        <f>Ewidencja!P218</f>
        <v>6</v>
      </c>
      <c r="O26" s="75">
        <f>Ewidencja!Q218</f>
        <v>0</v>
      </c>
      <c r="P26" s="75">
        <f>Ewidencja!R218</f>
        <v>0</v>
      </c>
      <c r="Q26" s="75">
        <f>Ewidencja!S218</f>
        <v>4000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Ewidencja!H219</f>
        <v>2</v>
      </c>
      <c r="G27" s="76">
        <f>Ewidencja!I219</f>
        <v>3</v>
      </c>
      <c r="H27" s="76">
        <f>Ewidencja!J219</f>
        <v>0</v>
      </c>
      <c r="I27" s="76">
        <f>Ewidencja!K219</f>
        <v>0</v>
      </c>
      <c r="J27" s="76">
        <f>Ewidencja!L219</f>
        <v>0</v>
      </c>
      <c r="K27" s="76">
        <f>Ewidencja!M219</f>
        <v>0</v>
      </c>
      <c r="L27" s="76">
        <f>Ewidencja!N219</f>
        <v>3</v>
      </c>
      <c r="M27" s="76">
        <f>Ewidencja!O219</f>
        <v>0</v>
      </c>
      <c r="N27" s="76">
        <f>Ewidencja!P219</f>
        <v>0</v>
      </c>
      <c r="O27" s="76">
        <f>Ewidencja!Q219</f>
        <v>0</v>
      </c>
      <c r="P27" s="76">
        <f>Ewidencja!R219</f>
        <v>0</v>
      </c>
      <c r="Q27" s="76">
        <f>Ewidencja!S219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Ewidencja!H220</f>
        <v>13</v>
      </c>
      <c r="G28" s="76">
        <f>Ewidencja!I220</f>
        <v>7</v>
      </c>
      <c r="H28" s="76">
        <f>Ewidencja!J220</f>
        <v>2</v>
      </c>
      <c r="I28" s="76">
        <f>Ewidencja!K220</f>
        <v>2</v>
      </c>
      <c r="J28" s="76">
        <f>Ewidencja!L220</f>
        <v>2</v>
      </c>
      <c r="K28" s="76">
        <f>Ewidencja!M220</f>
        <v>3</v>
      </c>
      <c r="L28" s="76">
        <f>Ewidencja!N220</f>
        <v>0</v>
      </c>
      <c r="M28" s="76">
        <f>Ewidencja!O220</f>
        <v>6</v>
      </c>
      <c r="N28" s="76">
        <f>Ewidencja!P220</f>
        <v>6</v>
      </c>
      <c r="O28" s="76">
        <f>Ewidencja!Q220</f>
        <v>0</v>
      </c>
      <c r="P28" s="76">
        <f>Ewidencja!R220</f>
        <v>0</v>
      </c>
      <c r="Q28" s="76">
        <f>Ewidencja!S220</f>
        <v>4000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Ewidencja!H221</f>
        <v>0</v>
      </c>
      <c r="G29" s="76">
        <f>Ewidencja!I221</f>
        <v>0</v>
      </c>
      <c r="H29" s="76">
        <f>Ewidencja!J221</f>
        <v>0</v>
      </c>
      <c r="I29" s="76">
        <f>Ewidencja!K221</f>
        <v>0</v>
      </c>
      <c r="J29" s="76">
        <f>Ewidencja!L221</f>
        <v>0</v>
      </c>
      <c r="K29" s="76">
        <f>Ewidencja!M221</f>
        <v>0</v>
      </c>
      <c r="L29" s="76">
        <f>Ewidencja!N221</f>
        <v>0</v>
      </c>
      <c r="M29" s="76">
        <f>Ewidencja!O221</f>
        <v>0</v>
      </c>
      <c r="N29" s="76">
        <f>Ewidencja!P221</f>
        <v>0</v>
      </c>
      <c r="O29" s="76">
        <f>Ewidencja!Q221</f>
        <v>0</v>
      </c>
      <c r="P29" s="76">
        <f>Ewidencja!R221</f>
        <v>0</v>
      </c>
      <c r="Q29" s="76">
        <f>Ewidencja!S221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Ewidencja!H222</f>
        <v>0</v>
      </c>
      <c r="G30" s="76">
        <f>Ewidencja!I222</f>
        <v>0</v>
      </c>
      <c r="H30" s="76">
        <f>Ewidencja!J222</f>
        <v>0</v>
      </c>
      <c r="I30" s="76">
        <f>Ewidencja!K222</f>
        <v>0</v>
      </c>
      <c r="J30" s="76">
        <f>Ewidencja!L222</f>
        <v>0</v>
      </c>
      <c r="K30" s="76">
        <f>Ewidencja!M222</f>
        <v>0</v>
      </c>
      <c r="L30" s="76">
        <f>Ewidencja!N222</f>
        <v>0</v>
      </c>
      <c r="M30" s="76">
        <f>Ewidencja!O222</f>
        <v>0</v>
      </c>
      <c r="N30" s="76">
        <f>Ewidencja!P222</f>
        <v>0</v>
      </c>
      <c r="O30" s="76">
        <f>Ewidencja!Q222</f>
        <v>0</v>
      </c>
      <c r="P30" s="76">
        <f>Ewidencja!R222</f>
        <v>0</v>
      </c>
      <c r="Q30" s="76">
        <f>Ewidencja!S222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Ewidencja!H223</f>
        <v>0</v>
      </c>
      <c r="G31" s="76">
        <f>Ewidencja!I223</f>
        <v>0</v>
      </c>
      <c r="H31" s="76">
        <f>Ewidencja!J223</f>
        <v>0</v>
      </c>
      <c r="I31" s="76">
        <f>Ewidencja!K223</f>
        <v>0</v>
      </c>
      <c r="J31" s="76">
        <f>Ewidencja!L223</f>
        <v>0</v>
      </c>
      <c r="K31" s="76">
        <f>Ewidencja!M223</f>
        <v>0</v>
      </c>
      <c r="L31" s="76">
        <f>Ewidencja!N223</f>
        <v>0</v>
      </c>
      <c r="M31" s="76">
        <f>Ewidencja!O223</f>
        <v>0</v>
      </c>
      <c r="N31" s="76">
        <f>Ewidencja!P223</f>
        <v>0</v>
      </c>
      <c r="O31" s="76">
        <f>Ewidencja!Q223</f>
        <v>0</v>
      </c>
      <c r="P31" s="76">
        <f>Ewidencja!R223</f>
        <v>0</v>
      </c>
      <c r="Q31" s="76">
        <f>Ewidencja!S223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",UPPER(Ewidencja!E230))</f>
        <v>EWIDENCJA SPRAW Z WYKAZU S W SĄDACH OKRĘGOWYCH ZA III KWARTAŁY 2014 r. - APELACJA POZNAŃSKA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Ewidencja!H248</f>
        <v>1048</v>
      </c>
      <c r="G26" s="75">
        <f>Ewidencja!I248</f>
        <v>1025</v>
      </c>
      <c r="H26" s="75">
        <f>Ewidencja!J248</f>
        <v>202</v>
      </c>
      <c r="I26" s="75">
        <f>Ewidencja!K248</f>
        <v>195</v>
      </c>
      <c r="J26" s="75">
        <f>Ewidencja!L248</f>
        <v>247</v>
      </c>
      <c r="K26" s="75">
        <f>Ewidencja!M248</f>
        <v>419</v>
      </c>
      <c r="L26" s="75">
        <f>Ewidencja!N248</f>
        <v>157</v>
      </c>
      <c r="M26" s="75">
        <f>Ewidencja!O248</f>
        <v>122</v>
      </c>
      <c r="N26" s="75">
        <f>Ewidencja!P248</f>
        <v>110</v>
      </c>
      <c r="O26" s="75">
        <f>Ewidencja!Q248</f>
        <v>7</v>
      </c>
      <c r="P26" s="75">
        <f>Ewidencja!R248</f>
        <v>5</v>
      </c>
      <c r="Q26" s="75">
        <f>Ewidencja!S248</f>
        <v>512000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Ewidencja!H249</f>
        <v>301</v>
      </c>
      <c r="G27" s="76">
        <f>Ewidencja!I249</f>
        <v>287</v>
      </c>
      <c r="H27" s="76">
        <f>Ewidencja!J249</f>
        <v>65</v>
      </c>
      <c r="I27" s="76">
        <f>Ewidencja!K249</f>
        <v>59</v>
      </c>
      <c r="J27" s="76">
        <f>Ewidencja!L249</f>
        <v>75</v>
      </c>
      <c r="K27" s="76">
        <f>Ewidencja!M249</f>
        <v>27</v>
      </c>
      <c r="L27" s="76">
        <f>Ewidencja!N249</f>
        <v>120</v>
      </c>
      <c r="M27" s="76">
        <f>Ewidencja!O249</f>
        <v>44</v>
      </c>
      <c r="N27" s="76">
        <f>Ewidencja!P249</f>
        <v>43</v>
      </c>
      <c r="O27" s="76">
        <f>Ewidencja!Q249</f>
        <v>0</v>
      </c>
      <c r="P27" s="76">
        <f>Ewidencja!R249</f>
        <v>1</v>
      </c>
      <c r="Q27" s="76">
        <f>Ewidencja!S249</f>
        <v>141000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Ewidencja!H250</f>
        <v>687</v>
      </c>
      <c r="G28" s="76">
        <f>Ewidencja!I250</f>
        <v>679</v>
      </c>
      <c r="H28" s="76">
        <f>Ewidencja!J250</f>
        <v>110</v>
      </c>
      <c r="I28" s="76">
        <f>Ewidencja!K250</f>
        <v>110</v>
      </c>
      <c r="J28" s="76">
        <f>Ewidencja!L250</f>
        <v>155</v>
      </c>
      <c r="K28" s="76">
        <f>Ewidencja!M250</f>
        <v>384</v>
      </c>
      <c r="L28" s="76">
        <f>Ewidencja!N250</f>
        <v>30</v>
      </c>
      <c r="M28" s="76">
        <f>Ewidencja!O250</f>
        <v>72</v>
      </c>
      <c r="N28" s="76">
        <f>Ewidencja!P250</f>
        <v>61</v>
      </c>
      <c r="O28" s="76">
        <f>Ewidencja!Q250</f>
        <v>7</v>
      </c>
      <c r="P28" s="76">
        <f>Ewidencja!R250</f>
        <v>4</v>
      </c>
      <c r="Q28" s="76">
        <f>Ewidencja!S250</f>
        <v>312000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Ewidencja!H251</f>
        <v>4</v>
      </c>
      <c r="G29" s="76">
        <f>Ewidencja!I251</f>
        <v>3</v>
      </c>
      <c r="H29" s="76">
        <f>Ewidencja!J251</f>
        <v>1</v>
      </c>
      <c r="I29" s="76">
        <f>Ewidencja!K251</f>
        <v>1</v>
      </c>
      <c r="J29" s="76">
        <f>Ewidencja!L251</f>
        <v>1</v>
      </c>
      <c r="K29" s="76">
        <f>Ewidencja!M251</f>
        <v>1</v>
      </c>
      <c r="L29" s="76">
        <f>Ewidencja!N251</f>
        <v>0</v>
      </c>
      <c r="M29" s="76">
        <f>Ewidencja!O251</f>
        <v>1</v>
      </c>
      <c r="N29" s="76">
        <f>Ewidencja!P251</f>
        <v>1</v>
      </c>
      <c r="O29" s="76">
        <f>Ewidencja!Q251</f>
        <v>0</v>
      </c>
      <c r="P29" s="76">
        <f>Ewidencja!R251</f>
        <v>0</v>
      </c>
      <c r="Q29" s="76">
        <f>Ewidencja!S251</f>
        <v>2000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Ewidencja!H252</f>
        <v>18</v>
      </c>
      <c r="G30" s="76">
        <f>Ewidencja!I252</f>
        <v>17</v>
      </c>
      <c r="H30" s="76">
        <f>Ewidencja!J252</f>
        <v>8</v>
      </c>
      <c r="I30" s="76">
        <f>Ewidencja!K252</f>
        <v>8</v>
      </c>
      <c r="J30" s="76">
        <f>Ewidencja!L252</f>
        <v>6</v>
      </c>
      <c r="K30" s="76">
        <f>Ewidencja!M252</f>
        <v>2</v>
      </c>
      <c r="L30" s="76">
        <f>Ewidencja!N252</f>
        <v>1</v>
      </c>
      <c r="M30" s="76">
        <f>Ewidencja!O252</f>
        <v>3</v>
      </c>
      <c r="N30" s="76">
        <f>Ewidencja!P252</f>
        <v>3</v>
      </c>
      <c r="O30" s="76">
        <f>Ewidencja!Q252</f>
        <v>0</v>
      </c>
      <c r="P30" s="76">
        <f>Ewidencja!R252</f>
        <v>0</v>
      </c>
      <c r="Q30" s="76">
        <f>Ewidencja!S252</f>
        <v>21000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Ewidencja!H253</f>
        <v>38</v>
      </c>
      <c r="G31" s="76">
        <f>Ewidencja!I253</f>
        <v>39</v>
      </c>
      <c r="H31" s="76">
        <f>Ewidencja!J253</f>
        <v>18</v>
      </c>
      <c r="I31" s="76">
        <f>Ewidencja!K253</f>
        <v>17</v>
      </c>
      <c r="J31" s="76">
        <f>Ewidencja!L253</f>
        <v>10</v>
      </c>
      <c r="K31" s="76">
        <f>Ewidencja!M253</f>
        <v>5</v>
      </c>
      <c r="L31" s="76">
        <f>Ewidencja!N253</f>
        <v>6</v>
      </c>
      <c r="M31" s="76">
        <f>Ewidencja!O253</f>
        <v>2</v>
      </c>
      <c r="N31" s="76">
        <f>Ewidencja!P253</f>
        <v>2</v>
      </c>
      <c r="O31" s="76">
        <f>Ewidencja!Q253</f>
        <v>0</v>
      </c>
      <c r="P31" s="76">
        <f>Ewidencja!R253</f>
        <v>0</v>
      </c>
      <c r="Q31" s="76">
        <f>Ewidencja!S253</f>
        <v>36000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",UPPER(Ewidencja!F230))</f>
        <v>EWIDENCJA  SPRAW Z WYKAZU S W SĄDACH OKRĘGOWYCH ZA III KWARTAŁY 2014 r. - SO W KONINIE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Ewidencja!H230</f>
        <v>18</v>
      </c>
      <c r="G26" s="75">
        <f>Ewidencja!I230</f>
        <v>20</v>
      </c>
      <c r="H26" s="75">
        <f>Ewidencja!J230</f>
        <v>4</v>
      </c>
      <c r="I26" s="75">
        <f>Ewidencja!K230</f>
        <v>4</v>
      </c>
      <c r="J26" s="75">
        <f>Ewidencja!L230</f>
        <v>11</v>
      </c>
      <c r="K26" s="75">
        <f>Ewidencja!M230</f>
        <v>3</v>
      </c>
      <c r="L26" s="75">
        <f>Ewidencja!N230</f>
        <v>2</v>
      </c>
      <c r="M26" s="75">
        <f>Ewidencja!O230</f>
        <v>1</v>
      </c>
      <c r="N26" s="75">
        <f>Ewidencja!P230</f>
        <v>1</v>
      </c>
      <c r="O26" s="75">
        <f>Ewidencja!Q230</f>
        <v>0</v>
      </c>
      <c r="P26" s="75">
        <f>Ewidencja!R230</f>
        <v>0</v>
      </c>
      <c r="Q26" s="75">
        <f>Ewidencja!S230</f>
        <v>14000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Ewidencja!H231</f>
        <v>6</v>
      </c>
      <c r="G27" s="76">
        <f>Ewidencja!I231</f>
        <v>6</v>
      </c>
      <c r="H27" s="76">
        <f>Ewidencja!J231</f>
        <v>3</v>
      </c>
      <c r="I27" s="76">
        <f>Ewidencja!K231</f>
        <v>3</v>
      </c>
      <c r="J27" s="76">
        <f>Ewidencja!L231</f>
        <v>0</v>
      </c>
      <c r="K27" s="76">
        <f>Ewidencja!M231</f>
        <v>2</v>
      </c>
      <c r="L27" s="76">
        <f>Ewidencja!N231</f>
        <v>1</v>
      </c>
      <c r="M27" s="76">
        <f>Ewidencja!O231</f>
        <v>0</v>
      </c>
      <c r="N27" s="76">
        <f>Ewidencja!P231</f>
        <v>0</v>
      </c>
      <c r="O27" s="76">
        <f>Ewidencja!Q231</f>
        <v>0</v>
      </c>
      <c r="P27" s="76">
        <f>Ewidencja!R231</f>
        <v>0</v>
      </c>
      <c r="Q27" s="76">
        <f>Ewidencja!S231</f>
        <v>12000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Ewidencja!H232</f>
        <v>12</v>
      </c>
      <c r="G28" s="76">
        <f>Ewidencja!I232</f>
        <v>14</v>
      </c>
      <c r="H28" s="76">
        <f>Ewidencja!J232</f>
        <v>1</v>
      </c>
      <c r="I28" s="76">
        <f>Ewidencja!K232</f>
        <v>1</v>
      </c>
      <c r="J28" s="76">
        <f>Ewidencja!L232</f>
        <v>11</v>
      </c>
      <c r="K28" s="76">
        <f>Ewidencja!M232</f>
        <v>1</v>
      </c>
      <c r="L28" s="76">
        <f>Ewidencja!N232</f>
        <v>1</v>
      </c>
      <c r="M28" s="76">
        <f>Ewidencja!O232</f>
        <v>1</v>
      </c>
      <c r="N28" s="76">
        <f>Ewidencja!P232</f>
        <v>1</v>
      </c>
      <c r="O28" s="76">
        <f>Ewidencja!Q232</f>
        <v>0</v>
      </c>
      <c r="P28" s="76">
        <f>Ewidencja!R232</f>
        <v>0</v>
      </c>
      <c r="Q28" s="76">
        <f>Ewidencja!S232</f>
        <v>2000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Ewidencja!H233</f>
        <v>0</v>
      </c>
      <c r="G29" s="76">
        <f>Ewidencja!I233</f>
        <v>0</v>
      </c>
      <c r="H29" s="76">
        <f>Ewidencja!J233</f>
        <v>0</v>
      </c>
      <c r="I29" s="76">
        <f>Ewidencja!K233</f>
        <v>0</v>
      </c>
      <c r="J29" s="76">
        <f>Ewidencja!L233</f>
        <v>0</v>
      </c>
      <c r="K29" s="76">
        <f>Ewidencja!M233</f>
        <v>0</v>
      </c>
      <c r="L29" s="76">
        <f>Ewidencja!N233</f>
        <v>0</v>
      </c>
      <c r="M29" s="76">
        <f>Ewidencja!O233</f>
        <v>0</v>
      </c>
      <c r="N29" s="76">
        <f>Ewidencja!P233</f>
        <v>0</v>
      </c>
      <c r="O29" s="76">
        <f>Ewidencja!Q233</f>
        <v>0</v>
      </c>
      <c r="P29" s="76">
        <f>Ewidencja!R233</f>
        <v>0</v>
      </c>
      <c r="Q29" s="76">
        <f>Ewidencja!S233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Ewidencja!H234</f>
        <v>0</v>
      </c>
      <c r="G30" s="76">
        <f>Ewidencja!I234</f>
        <v>0</v>
      </c>
      <c r="H30" s="76">
        <f>Ewidencja!J234</f>
        <v>0</v>
      </c>
      <c r="I30" s="76">
        <f>Ewidencja!K234</f>
        <v>0</v>
      </c>
      <c r="J30" s="76">
        <f>Ewidencja!L234</f>
        <v>0</v>
      </c>
      <c r="K30" s="76">
        <f>Ewidencja!M234</f>
        <v>0</v>
      </c>
      <c r="L30" s="76">
        <f>Ewidencja!N234</f>
        <v>0</v>
      </c>
      <c r="M30" s="76">
        <f>Ewidencja!O234</f>
        <v>0</v>
      </c>
      <c r="N30" s="76">
        <f>Ewidencja!P234</f>
        <v>0</v>
      </c>
      <c r="O30" s="76">
        <f>Ewidencja!Q234</f>
        <v>0</v>
      </c>
      <c r="P30" s="76">
        <f>Ewidencja!R234</f>
        <v>0</v>
      </c>
      <c r="Q30" s="76">
        <f>Ewidencja!S234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Ewidencja!H235</f>
        <v>0</v>
      </c>
      <c r="G31" s="76">
        <f>Ewidencja!I235</f>
        <v>0</v>
      </c>
      <c r="H31" s="76">
        <f>Ewidencja!J235</f>
        <v>0</v>
      </c>
      <c r="I31" s="76">
        <f>Ewidencja!K235</f>
        <v>0</v>
      </c>
      <c r="J31" s="76">
        <f>Ewidencja!L235</f>
        <v>0</v>
      </c>
      <c r="K31" s="76">
        <f>Ewidencja!M235</f>
        <v>0</v>
      </c>
      <c r="L31" s="76">
        <f>Ewidencja!N235</f>
        <v>0</v>
      </c>
      <c r="M31" s="76">
        <f>Ewidencja!O235</f>
        <v>0</v>
      </c>
      <c r="N31" s="76">
        <f>Ewidencja!P235</f>
        <v>0</v>
      </c>
      <c r="O31" s="76">
        <f>Ewidencja!Q235</f>
        <v>0</v>
      </c>
      <c r="P31" s="76">
        <f>Ewidencja!R235</f>
        <v>0</v>
      </c>
      <c r="Q31" s="76">
        <f>Ewidencja!S235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",UPPER(Ewidencja!F236))</f>
        <v>EWIDENCJA  SPRAW Z WYKAZU S W SĄDACH OKRĘGOWYCH ZA III KWARTAŁY 2014 r. - SO W POZNANIU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Ewidencja!H236</f>
        <v>494</v>
      </c>
      <c r="G26" s="75">
        <f>Ewidencja!I236</f>
        <v>511</v>
      </c>
      <c r="H26" s="75">
        <f>Ewidencja!J236</f>
        <v>143</v>
      </c>
      <c r="I26" s="75">
        <f>Ewidencja!K236</f>
        <v>139</v>
      </c>
      <c r="J26" s="75">
        <f>Ewidencja!L236</f>
        <v>160</v>
      </c>
      <c r="K26" s="75">
        <f>Ewidencja!M236</f>
        <v>105</v>
      </c>
      <c r="L26" s="75">
        <f>Ewidencja!N236</f>
        <v>103</v>
      </c>
      <c r="M26" s="75">
        <f>Ewidencja!O236</f>
        <v>56</v>
      </c>
      <c r="N26" s="75">
        <f>Ewidencja!P236</f>
        <v>53</v>
      </c>
      <c r="O26" s="75">
        <f>Ewidencja!Q236</f>
        <v>2</v>
      </c>
      <c r="P26" s="75">
        <f>Ewidencja!R236</f>
        <v>1</v>
      </c>
      <c r="Q26" s="75">
        <f>Ewidencja!S236</f>
        <v>381000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Ewidencja!H237</f>
        <v>146</v>
      </c>
      <c r="G27" s="76">
        <f>Ewidencja!I237</f>
        <v>137</v>
      </c>
      <c r="H27" s="76">
        <f>Ewidencja!J237</f>
        <v>20</v>
      </c>
      <c r="I27" s="76">
        <f>Ewidencja!K237</f>
        <v>17</v>
      </c>
      <c r="J27" s="76">
        <f>Ewidencja!L237</f>
        <v>34</v>
      </c>
      <c r="K27" s="76">
        <f>Ewidencja!M237</f>
        <v>7</v>
      </c>
      <c r="L27" s="76">
        <f>Ewidencja!N237</f>
        <v>76</v>
      </c>
      <c r="M27" s="76">
        <f>Ewidencja!O237</f>
        <v>19</v>
      </c>
      <c r="N27" s="76">
        <f>Ewidencja!P237</f>
        <v>18</v>
      </c>
      <c r="O27" s="76">
        <f>Ewidencja!Q237</f>
        <v>0</v>
      </c>
      <c r="P27" s="76">
        <f>Ewidencja!R237</f>
        <v>1</v>
      </c>
      <c r="Q27" s="76">
        <f>Ewidencja!S237</f>
        <v>47000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Ewidencja!H238</f>
        <v>292</v>
      </c>
      <c r="G28" s="76">
        <f>Ewidencja!I238</f>
        <v>319</v>
      </c>
      <c r="H28" s="76">
        <f>Ewidencja!J238</f>
        <v>98</v>
      </c>
      <c r="I28" s="76">
        <f>Ewidencja!K238</f>
        <v>98</v>
      </c>
      <c r="J28" s="76">
        <f>Ewidencja!L238</f>
        <v>110</v>
      </c>
      <c r="K28" s="76">
        <f>Ewidencja!M238</f>
        <v>90</v>
      </c>
      <c r="L28" s="76">
        <f>Ewidencja!N238</f>
        <v>21</v>
      </c>
      <c r="M28" s="76">
        <f>Ewidencja!O238</f>
        <v>31</v>
      </c>
      <c r="N28" s="76">
        <f>Ewidencja!P238</f>
        <v>29</v>
      </c>
      <c r="O28" s="76">
        <f>Ewidencja!Q238</f>
        <v>2</v>
      </c>
      <c r="P28" s="76">
        <f>Ewidencja!R238</f>
        <v>0</v>
      </c>
      <c r="Q28" s="76">
        <f>Ewidencja!S238</f>
        <v>281000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Ewidencja!H239</f>
        <v>3</v>
      </c>
      <c r="G29" s="76">
        <f>Ewidencja!I239</f>
        <v>2</v>
      </c>
      <c r="H29" s="76">
        <f>Ewidencja!J239</f>
        <v>1</v>
      </c>
      <c r="I29" s="76">
        <f>Ewidencja!K239</f>
        <v>1</v>
      </c>
      <c r="J29" s="76">
        <f>Ewidencja!L239</f>
        <v>0</v>
      </c>
      <c r="K29" s="76">
        <f>Ewidencja!M239</f>
        <v>1</v>
      </c>
      <c r="L29" s="76">
        <f>Ewidencja!N239</f>
        <v>0</v>
      </c>
      <c r="M29" s="76">
        <f>Ewidencja!O239</f>
        <v>1</v>
      </c>
      <c r="N29" s="76">
        <f>Ewidencja!P239</f>
        <v>1</v>
      </c>
      <c r="O29" s="76">
        <f>Ewidencja!Q239</f>
        <v>0</v>
      </c>
      <c r="P29" s="76">
        <f>Ewidencja!R239</f>
        <v>0</v>
      </c>
      <c r="Q29" s="76">
        <f>Ewidencja!S239</f>
        <v>2000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Ewidencja!H240</f>
        <v>15</v>
      </c>
      <c r="G30" s="76">
        <f>Ewidencja!I240</f>
        <v>14</v>
      </c>
      <c r="H30" s="76">
        <f>Ewidencja!J240</f>
        <v>6</v>
      </c>
      <c r="I30" s="76">
        <f>Ewidencja!K240</f>
        <v>6</v>
      </c>
      <c r="J30" s="76">
        <f>Ewidencja!L240</f>
        <v>6</v>
      </c>
      <c r="K30" s="76">
        <f>Ewidencja!M240</f>
        <v>2</v>
      </c>
      <c r="L30" s="76">
        <f>Ewidencja!N240</f>
        <v>0</v>
      </c>
      <c r="M30" s="76">
        <f>Ewidencja!O240</f>
        <v>3</v>
      </c>
      <c r="N30" s="76">
        <f>Ewidencja!P240</f>
        <v>3</v>
      </c>
      <c r="O30" s="76">
        <f>Ewidencja!Q240</f>
        <v>0</v>
      </c>
      <c r="P30" s="76">
        <f>Ewidencja!R240</f>
        <v>0</v>
      </c>
      <c r="Q30" s="76">
        <f>Ewidencja!S240</f>
        <v>15000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Ewidencja!H241</f>
        <v>38</v>
      </c>
      <c r="G31" s="76">
        <f>Ewidencja!I241</f>
        <v>39</v>
      </c>
      <c r="H31" s="76">
        <f>Ewidencja!J241</f>
        <v>18</v>
      </c>
      <c r="I31" s="76">
        <f>Ewidencja!K241</f>
        <v>17</v>
      </c>
      <c r="J31" s="76">
        <f>Ewidencja!L241</f>
        <v>10</v>
      </c>
      <c r="K31" s="76">
        <f>Ewidencja!M241</f>
        <v>5</v>
      </c>
      <c r="L31" s="76">
        <f>Ewidencja!N241</f>
        <v>6</v>
      </c>
      <c r="M31" s="76">
        <f>Ewidencja!O241</f>
        <v>2</v>
      </c>
      <c r="N31" s="76">
        <f>Ewidencja!P241</f>
        <v>2</v>
      </c>
      <c r="O31" s="76">
        <f>Ewidencja!Q241</f>
        <v>0</v>
      </c>
      <c r="P31" s="76">
        <f>Ewidencja!R241</f>
        <v>0</v>
      </c>
      <c r="Q31" s="76">
        <f>Ewidencja!S241</f>
        <v>36000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",UPPER(Ewidencja!F242))</f>
        <v>EWIDENCJA SPRAW Z WYKAZU S W SĄDACH OKRĘGOWYCH ZA III KWARTAŁY 2014 r. - SO W ZIELONEJ GÓRZE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Ewidencja!H242</f>
        <v>536</v>
      </c>
      <c r="G26" s="75">
        <f>Ewidencja!I242</f>
        <v>494</v>
      </c>
      <c r="H26" s="75">
        <f>Ewidencja!J242</f>
        <v>55</v>
      </c>
      <c r="I26" s="75">
        <f>Ewidencja!K242</f>
        <v>52</v>
      </c>
      <c r="J26" s="75">
        <f>Ewidencja!L242</f>
        <v>76</v>
      </c>
      <c r="K26" s="75">
        <f>Ewidencja!M242</f>
        <v>311</v>
      </c>
      <c r="L26" s="75">
        <f>Ewidencja!N242</f>
        <v>52</v>
      </c>
      <c r="M26" s="75">
        <f>Ewidencja!O242</f>
        <v>65</v>
      </c>
      <c r="N26" s="75">
        <f>Ewidencja!P242</f>
        <v>56</v>
      </c>
      <c r="O26" s="75">
        <f>Ewidencja!Q242</f>
        <v>5</v>
      </c>
      <c r="P26" s="75">
        <f>Ewidencja!R242</f>
        <v>4</v>
      </c>
      <c r="Q26" s="75">
        <f>Ewidencja!S242</f>
        <v>117000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Ewidencja!H243</f>
        <v>149</v>
      </c>
      <c r="G27" s="76">
        <f>Ewidencja!I243</f>
        <v>144</v>
      </c>
      <c r="H27" s="76">
        <f>Ewidencja!J243</f>
        <v>42</v>
      </c>
      <c r="I27" s="76">
        <f>Ewidencja!K243</f>
        <v>39</v>
      </c>
      <c r="J27" s="76">
        <f>Ewidencja!L243</f>
        <v>41</v>
      </c>
      <c r="K27" s="76">
        <f>Ewidencja!M243</f>
        <v>18</v>
      </c>
      <c r="L27" s="76">
        <f>Ewidencja!N243</f>
        <v>43</v>
      </c>
      <c r="M27" s="76">
        <f>Ewidencja!O243</f>
        <v>25</v>
      </c>
      <c r="N27" s="76">
        <f>Ewidencja!P243</f>
        <v>25</v>
      </c>
      <c r="O27" s="76">
        <f>Ewidencja!Q243</f>
        <v>0</v>
      </c>
      <c r="P27" s="76">
        <f>Ewidencja!R243</f>
        <v>0</v>
      </c>
      <c r="Q27" s="76">
        <f>Ewidencja!S243</f>
        <v>82000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Ewidencja!H244</f>
        <v>383</v>
      </c>
      <c r="G28" s="76">
        <f>Ewidencja!I244</f>
        <v>346</v>
      </c>
      <c r="H28" s="76">
        <f>Ewidencja!J244</f>
        <v>11</v>
      </c>
      <c r="I28" s="76">
        <f>Ewidencja!K244</f>
        <v>11</v>
      </c>
      <c r="J28" s="76">
        <f>Ewidencja!L244</f>
        <v>34</v>
      </c>
      <c r="K28" s="76">
        <f>Ewidencja!M244</f>
        <v>293</v>
      </c>
      <c r="L28" s="76">
        <f>Ewidencja!N244</f>
        <v>8</v>
      </c>
      <c r="M28" s="76">
        <f>Ewidencja!O244</f>
        <v>40</v>
      </c>
      <c r="N28" s="76">
        <f>Ewidencja!P244</f>
        <v>31</v>
      </c>
      <c r="O28" s="76">
        <f>Ewidencja!Q244</f>
        <v>5</v>
      </c>
      <c r="P28" s="76">
        <f>Ewidencja!R244</f>
        <v>4</v>
      </c>
      <c r="Q28" s="76">
        <f>Ewidencja!S244</f>
        <v>29000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Ewidencja!H245</f>
        <v>1</v>
      </c>
      <c r="G29" s="76">
        <f>Ewidencja!I245</f>
        <v>1</v>
      </c>
      <c r="H29" s="76">
        <f>Ewidencja!J245</f>
        <v>0</v>
      </c>
      <c r="I29" s="76">
        <f>Ewidencja!K245</f>
        <v>0</v>
      </c>
      <c r="J29" s="76">
        <f>Ewidencja!L245</f>
        <v>1</v>
      </c>
      <c r="K29" s="76">
        <f>Ewidencja!M245</f>
        <v>0</v>
      </c>
      <c r="L29" s="76">
        <f>Ewidencja!N245</f>
        <v>0</v>
      </c>
      <c r="M29" s="76">
        <f>Ewidencja!O245</f>
        <v>0</v>
      </c>
      <c r="N29" s="76">
        <f>Ewidencja!P245</f>
        <v>0</v>
      </c>
      <c r="O29" s="76">
        <f>Ewidencja!Q245</f>
        <v>0</v>
      </c>
      <c r="P29" s="76">
        <f>Ewidencja!R245</f>
        <v>0</v>
      </c>
      <c r="Q29" s="76">
        <f>Ewidencja!S245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Ewidencja!H246</f>
        <v>3</v>
      </c>
      <c r="G30" s="76">
        <f>Ewidencja!I246</f>
        <v>3</v>
      </c>
      <c r="H30" s="76">
        <f>Ewidencja!J246</f>
        <v>2</v>
      </c>
      <c r="I30" s="76">
        <f>Ewidencja!K246</f>
        <v>2</v>
      </c>
      <c r="J30" s="76">
        <f>Ewidencja!L246</f>
        <v>0</v>
      </c>
      <c r="K30" s="76">
        <f>Ewidencja!M246</f>
        <v>0</v>
      </c>
      <c r="L30" s="76">
        <f>Ewidencja!N246</f>
        <v>1</v>
      </c>
      <c r="M30" s="76">
        <f>Ewidencja!O246</f>
        <v>0</v>
      </c>
      <c r="N30" s="76">
        <f>Ewidencja!P246</f>
        <v>0</v>
      </c>
      <c r="O30" s="76">
        <f>Ewidencja!Q246</f>
        <v>0</v>
      </c>
      <c r="P30" s="76">
        <f>Ewidencja!R246</f>
        <v>0</v>
      </c>
      <c r="Q30" s="76">
        <f>Ewidencja!S246</f>
        <v>6000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Ewidencja!H247</f>
        <v>0</v>
      </c>
      <c r="G31" s="76">
        <f>Ewidencja!I247</f>
        <v>0</v>
      </c>
      <c r="H31" s="76">
        <f>Ewidencja!J247</f>
        <v>0</v>
      </c>
      <c r="I31" s="76">
        <f>Ewidencja!K247</f>
        <v>0</v>
      </c>
      <c r="J31" s="76">
        <f>Ewidencja!L247</f>
        <v>0</v>
      </c>
      <c r="K31" s="76">
        <f>Ewidencja!M247</f>
        <v>0</v>
      </c>
      <c r="L31" s="76">
        <f>Ewidencja!N247</f>
        <v>0</v>
      </c>
      <c r="M31" s="76">
        <f>Ewidencja!O247</f>
        <v>0</v>
      </c>
      <c r="N31" s="76">
        <f>Ewidencja!P247</f>
        <v>0</v>
      </c>
      <c r="O31" s="76">
        <f>Ewidencja!Q247</f>
        <v>0</v>
      </c>
      <c r="P31" s="76">
        <f>Ewidencja!R247</f>
        <v>0</v>
      </c>
      <c r="Q31" s="76">
        <f>Ewidencja!S247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",UPPER(Ewidencja!E254))</f>
        <v>EWIDENCJA  SPRAW Z WYKAZU S W SĄDACH OKRĘGOWYCH ZA III KWARTAŁY 2014 r. - APELACJA RZESZOWSKA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Ewidencja!H278</f>
        <v>233</v>
      </c>
      <c r="G26" s="75">
        <f>Ewidencja!I278</f>
        <v>242</v>
      </c>
      <c r="H26" s="75">
        <f>Ewidencja!J278</f>
        <v>9</v>
      </c>
      <c r="I26" s="75">
        <f>Ewidencja!K278</f>
        <v>8</v>
      </c>
      <c r="J26" s="75">
        <f>Ewidencja!L278</f>
        <v>62</v>
      </c>
      <c r="K26" s="75">
        <f>Ewidencja!M278</f>
        <v>130</v>
      </c>
      <c r="L26" s="75">
        <f>Ewidencja!N278</f>
        <v>41</v>
      </c>
      <c r="M26" s="75">
        <f>Ewidencja!O278</f>
        <v>31</v>
      </c>
      <c r="N26" s="75">
        <f>Ewidencja!P278</f>
        <v>30</v>
      </c>
      <c r="O26" s="75">
        <f>Ewidencja!Q278</f>
        <v>1</v>
      </c>
      <c r="P26" s="75">
        <f>Ewidencja!R278</f>
        <v>0</v>
      </c>
      <c r="Q26" s="75">
        <f>Ewidencja!S278</f>
        <v>26000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Ewidencja!H279</f>
        <v>60</v>
      </c>
      <c r="G27" s="76">
        <f>Ewidencja!I279</f>
        <v>69</v>
      </c>
      <c r="H27" s="76">
        <f>Ewidencja!J279</f>
        <v>1</v>
      </c>
      <c r="I27" s="76">
        <f>Ewidencja!K279</f>
        <v>1</v>
      </c>
      <c r="J27" s="76">
        <f>Ewidencja!L279</f>
        <v>24</v>
      </c>
      <c r="K27" s="76">
        <f>Ewidencja!M279</f>
        <v>13</v>
      </c>
      <c r="L27" s="76">
        <f>Ewidencja!N279</f>
        <v>31</v>
      </c>
      <c r="M27" s="76">
        <f>Ewidencja!O279</f>
        <v>6</v>
      </c>
      <c r="N27" s="76">
        <f>Ewidencja!P279</f>
        <v>6</v>
      </c>
      <c r="O27" s="76">
        <f>Ewidencja!Q279</f>
        <v>0</v>
      </c>
      <c r="P27" s="76">
        <f>Ewidencja!R279</f>
        <v>0</v>
      </c>
      <c r="Q27" s="76">
        <f>Ewidencja!S279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Ewidencja!H280</f>
        <v>162</v>
      </c>
      <c r="G28" s="76">
        <f>Ewidencja!I280</f>
        <v>163</v>
      </c>
      <c r="H28" s="76">
        <f>Ewidencja!J280</f>
        <v>6</v>
      </c>
      <c r="I28" s="76">
        <f>Ewidencja!K280</f>
        <v>6</v>
      </c>
      <c r="J28" s="76">
        <f>Ewidencja!L280</f>
        <v>32</v>
      </c>
      <c r="K28" s="76">
        <f>Ewidencja!M280</f>
        <v>116</v>
      </c>
      <c r="L28" s="76">
        <f>Ewidencja!N280</f>
        <v>9</v>
      </c>
      <c r="M28" s="76">
        <f>Ewidencja!O280</f>
        <v>24</v>
      </c>
      <c r="N28" s="76">
        <f>Ewidencja!P280</f>
        <v>23</v>
      </c>
      <c r="O28" s="76">
        <f>Ewidencja!Q280</f>
        <v>1</v>
      </c>
      <c r="P28" s="76">
        <f>Ewidencja!R280</f>
        <v>0</v>
      </c>
      <c r="Q28" s="76">
        <f>Ewidencja!S280</f>
        <v>22000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Ewidencja!H281</f>
        <v>0</v>
      </c>
      <c r="G29" s="76">
        <f>Ewidencja!I281</f>
        <v>0</v>
      </c>
      <c r="H29" s="76">
        <f>Ewidencja!J281</f>
        <v>0</v>
      </c>
      <c r="I29" s="76">
        <f>Ewidencja!K281</f>
        <v>0</v>
      </c>
      <c r="J29" s="76">
        <f>Ewidencja!L281</f>
        <v>0</v>
      </c>
      <c r="K29" s="76">
        <f>Ewidencja!M281</f>
        <v>0</v>
      </c>
      <c r="L29" s="76">
        <f>Ewidencja!N281</f>
        <v>0</v>
      </c>
      <c r="M29" s="76">
        <f>Ewidencja!O281</f>
        <v>0</v>
      </c>
      <c r="N29" s="76">
        <f>Ewidencja!P281</f>
        <v>0</v>
      </c>
      <c r="O29" s="76">
        <f>Ewidencja!Q281</f>
        <v>0</v>
      </c>
      <c r="P29" s="76">
        <f>Ewidencja!R281</f>
        <v>0</v>
      </c>
      <c r="Q29" s="76">
        <f>Ewidencja!S281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Ewidencja!H282</f>
        <v>2</v>
      </c>
      <c r="G30" s="76">
        <f>Ewidencja!I282</f>
        <v>2</v>
      </c>
      <c r="H30" s="76">
        <f>Ewidencja!J282</f>
        <v>0</v>
      </c>
      <c r="I30" s="76">
        <f>Ewidencja!K282</f>
        <v>0</v>
      </c>
      <c r="J30" s="76">
        <f>Ewidencja!L282</f>
        <v>1</v>
      </c>
      <c r="K30" s="76">
        <f>Ewidencja!M282</f>
        <v>0</v>
      </c>
      <c r="L30" s="76">
        <f>Ewidencja!N282</f>
        <v>1</v>
      </c>
      <c r="M30" s="76">
        <f>Ewidencja!O282</f>
        <v>0</v>
      </c>
      <c r="N30" s="76">
        <f>Ewidencja!P282</f>
        <v>0</v>
      </c>
      <c r="O30" s="76">
        <f>Ewidencja!Q282</f>
        <v>0</v>
      </c>
      <c r="P30" s="76">
        <f>Ewidencja!R282</f>
        <v>0</v>
      </c>
      <c r="Q30" s="76">
        <f>Ewidencja!S282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Ewidencja!H283</f>
        <v>9</v>
      </c>
      <c r="G31" s="76">
        <f>Ewidencja!I283</f>
        <v>8</v>
      </c>
      <c r="H31" s="76">
        <f>Ewidencja!J283</f>
        <v>2</v>
      </c>
      <c r="I31" s="76">
        <f>Ewidencja!K283</f>
        <v>1</v>
      </c>
      <c r="J31" s="76">
        <f>Ewidencja!L283</f>
        <v>5</v>
      </c>
      <c r="K31" s="76">
        <f>Ewidencja!M283</f>
        <v>1</v>
      </c>
      <c r="L31" s="76">
        <f>Ewidencja!N283</f>
        <v>0</v>
      </c>
      <c r="M31" s="76">
        <f>Ewidencja!O283</f>
        <v>1</v>
      </c>
      <c r="N31" s="76">
        <f>Ewidencja!P283</f>
        <v>1</v>
      </c>
      <c r="O31" s="76">
        <f>Ewidencja!Q283</f>
        <v>0</v>
      </c>
      <c r="P31" s="76">
        <f>Ewidencja!R283</f>
        <v>0</v>
      </c>
      <c r="Q31" s="76">
        <f>Ewidencja!S283</f>
        <v>2000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",UPPER(Ewidencja!F254))</f>
        <v>EWIDENCJA SPRAW Z WYKAZU S W SĄDACH OKRĘGOWYCH ZA III KWARTAŁY 2014 r. - SO W KROŚNIE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Ewidencja!H254</f>
        <v>33</v>
      </c>
      <c r="G26" s="75">
        <f>Ewidencja!I254</f>
        <v>36</v>
      </c>
      <c r="H26" s="75">
        <f>Ewidencja!J254</f>
        <v>0</v>
      </c>
      <c r="I26" s="75">
        <f>Ewidencja!K254</f>
        <v>0</v>
      </c>
      <c r="J26" s="75">
        <f>Ewidencja!L254</f>
        <v>12</v>
      </c>
      <c r="K26" s="75">
        <f>Ewidencja!M254</f>
        <v>13</v>
      </c>
      <c r="L26" s="75">
        <f>Ewidencja!N254</f>
        <v>11</v>
      </c>
      <c r="M26" s="75">
        <f>Ewidencja!O254</f>
        <v>2</v>
      </c>
      <c r="N26" s="75">
        <f>Ewidencja!P254</f>
        <v>2</v>
      </c>
      <c r="O26" s="75">
        <f>Ewidencja!Q254</f>
        <v>0</v>
      </c>
      <c r="P26" s="75">
        <f>Ewidencja!R254</f>
        <v>0</v>
      </c>
      <c r="Q26" s="75">
        <f>Ewidencja!S254</f>
        <v>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Ewidencja!H255</f>
        <v>10</v>
      </c>
      <c r="G27" s="76">
        <f>Ewidencja!I255</f>
        <v>11</v>
      </c>
      <c r="H27" s="76">
        <f>Ewidencja!J255</f>
        <v>0</v>
      </c>
      <c r="I27" s="76">
        <f>Ewidencja!K255</f>
        <v>0</v>
      </c>
      <c r="J27" s="76">
        <f>Ewidencja!L255</f>
        <v>3</v>
      </c>
      <c r="K27" s="76">
        <f>Ewidencja!M255</f>
        <v>0</v>
      </c>
      <c r="L27" s="76">
        <f>Ewidencja!N255</f>
        <v>8</v>
      </c>
      <c r="M27" s="76">
        <f>Ewidencja!O255</f>
        <v>0</v>
      </c>
      <c r="N27" s="76">
        <f>Ewidencja!P255</f>
        <v>0</v>
      </c>
      <c r="O27" s="76">
        <f>Ewidencja!Q255</f>
        <v>0</v>
      </c>
      <c r="P27" s="76">
        <f>Ewidencja!R255</f>
        <v>0</v>
      </c>
      <c r="Q27" s="76">
        <f>Ewidencja!S255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Ewidencja!H256</f>
        <v>21</v>
      </c>
      <c r="G28" s="76">
        <f>Ewidencja!I256</f>
        <v>23</v>
      </c>
      <c r="H28" s="76">
        <f>Ewidencja!J256</f>
        <v>0</v>
      </c>
      <c r="I28" s="76">
        <f>Ewidencja!K256</f>
        <v>0</v>
      </c>
      <c r="J28" s="76">
        <f>Ewidencja!L256</f>
        <v>8</v>
      </c>
      <c r="K28" s="76">
        <f>Ewidencja!M256</f>
        <v>13</v>
      </c>
      <c r="L28" s="76">
        <f>Ewidencja!N256</f>
        <v>2</v>
      </c>
      <c r="M28" s="76">
        <f>Ewidencja!O256</f>
        <v>2</v>
      </c>
      <c r="N28" s="76">
        <f>Ewidencja!P256</f>
        <v>2</v>
      </c>
      <c r="O28" s="76">
        <f>Ewidencja!Q256</f>
        <v>0</v>
      </c>
      <c r="P28" s="76">
        <f>Ewidencja!R256</f>
        <v>0</v>
      </c>
      <c r="Q28" s="76">
        <f>Ewidencja!S256</f>
        <v>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Ewidencja!H257</f>
        <v>0</v>
      </c>
      <c r="G29" s="76">
        <f>Ewidencja!I257</f>
        <v>0</v>
      </c>
      <c r="H29" s="76">
        <f>Ewidencja!J257</f>
        <v>0</v>
      </c>
      <c r="I29" s="76">
        <f>Ewidencja!K257</f>
        <v>0</v>
      </c>
      <c r="J29" s="76">
        <f>Ewidencja!L257</f>
        <v>0</v>
      </c>
      <c r="K29" s="76">
        <f>Ewidencja!M257</f>
        <v>0</v>
      </c>
      <c r="L29" s="76">
        <f>Ewidencja!N257</f>
        <v>0</v>
      </c>
      <c r="M29" s="76">
        <f>Ewidencja!O257</f>
        <v>0</v>
      </c>
      <c r="N29" s="76">
        <f>Ewidencja!P257</f>
        <v>0</v>
      </c>
      <c r="O29" s="76">
        <f>Ewidencja!Q257</f>
        <v>0</v>
      </c>
      <c r="P29" s="76">
        <f>Ewidencja!R257</f>
        <v>0</v>
      </c>
      <c r="Q29" s="76">
        <f>Ewidencja!S257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Ewidencja!H258</f>
        <v>2</v>
      </c>
      <c r="G30" s="76">
        <f>Ewidencja!I258</f>
        <v>2</v>
      </c>
      <c r="H30" s="76">
        <f>Ewidencja!J258</f>
        <v>0</v>
      </c>
      <c r="I30" s="76">
        <f>Ewidencja!K258</f>
        <v>0</v>
      </c>
      <c r="J30" s="76">
        <f>Ewidencja!L258</f>
        <v>1</v>
      </c>
      <c r="K30" s="76">
        <f>Ewidencja!M258</f>
        <v>0</v>
      </c>
      <c r="L30" s="76">
        <f>Ewidencja!N258</f>
        <v>1</v>
      </c>
      <c r="M30" s="76">
        <f>Ewidencja!O258</f>
        <v>0</v>
      </c>
      <c r="N30" s="76">
        <f>Ewidencja!P258</f>
        <v>0</v>
      </c>
      <c r="O30" s="76">
        <f>Ewidencja!Q258</f>
        <v>0</v>
      </c>
      <c r="P30" s="76">
        <f>Ewidencja!R258</f>
        <v>0</v>
      </c>
      <c r="Q30" s="76">
        <f>Ewidencja!S258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Ewidencja!H259</f>
        <v>0</v>
      </c>
      <c r="G31" s="76">
        <f>Ewidencja!I259</f>
        <v>0</v>
      </c>
      <c r="H31" s="76">
        <f>Ewidencja!J259</f>
        <v>0</v>
      </c>
      <c r="I31" s="76">
        <f>Ewidencja!K259</f>
        <v>0</v>
      </c>
      <c r="J31" s="76">
        <f>Ewidencja!L259</f>
        <v>0</v>
      </c>
      <c r="K31" s="76">
        <f>Ewidencja!M259</f>
        <v>0</v>
      </c>
      <c r="L31" s="76">
        <f>Ewidencja!N259</f>
        <v>0</v>
      </c>
      <c r="M31" s="76">
        <f>Ewidencja!O259</f>
        <v>0</v>
      </c>
      <c r="N31" s="76">
        <f>Ewidencja!P259</f>
        <v>0</v>
      </c>
      <c r="O31" s="76">
        <f>Ewidencja!Q259</f>
        <v>0</v>
      </c>
      <c r="P31" s="76">
        <f>Ewidencja!R259</f>
        <v>0</v>
      </c>
      <c r="Q31" s="76">
        <f>Ewidencja!S259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",UPPER(Ewidencja!F260))</f>
        <v>EWIDENCJA SPRAW Z WYKAZU S W SĄDACH OKRĘGOWYCH ZA III KWARTAŁY 2014 r. - SO W PRZEMYŚLU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Ewidencja!H260</f>
        <v>58</v>
      </c>
      <c r="G26" s="75">
        <f>Ewidencja!I260</f>
        <v>55</v>
      </c>
      <c r="H26" s="75">
        <f>Ewidencja!J260</f>
        <v>0</v>
      </c>
      <c r="I26" s="75">
        <f>Ewidencja!K260</f>
        <v>0</v>
      </c>
      <c r="J26" s="75">
        <f>Ewidencja!L260</f>
        <v>15</v>
      </c>
      <c r="K26" s="75">
        <f>Ewidencja!M260</f>
        <v>35</v>
      </c>
      <c r="L26" s="75">
        <f>Ewidencja!N260</f>
        <v>5</v>
      </c>
      <c r="M26" s="75">
        <f>Ewidencja!O260</f>
        <v>6</v>
      </c>
      <c r="N26" s="75">
        <f>Ewidencja!P260</f>
        <v>5</v>
      </c>
      <c r="O26" s="75">
        <f>Ewidencja!Q260</f>
        <v>1</v>
      </c>
      <c r="P26" s="75">
        <f>Ewidencja!R260</f>
        <v>0</v>
      </c>
      <c r="Q26" s="75">
        <f>Ewidencja!S260</f>
        <v>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Ewidencja!H261</f>
        <v>16</v>
      </c>
      <c r="G27" s="76">
        <f>Ewidencja!I261</f>
        <v>16</v>
      </c>
      <c r="H27" s="76">
        <f>Ewidencja!J261</f>
        <v>0</v>
      </c>
      <c r="I27" s="76">
        <f>Ewidencja!K261</f>
        <v>0</v>
      </c>
      <c r="J27" s="76">
        <f>Ewidencja!L261</f>
        <v>10</v>
      </c>
      <c r="K27" s="76">
        <f>Ewidencja!M261</f>
        <v>2</v>
      </c>
      <c r="L27" s="76">
        <f>Ewidencja!N261</f>
        <v>4</v>
      </c>
      <c r="M27" s="76">
        <f>Ewidencja!O261</f>
        <v>0</v>
      </c>
      <c r="N27" s="76">
        <f>Ewidencja!P261</f>
        <v>0</v>
      </c>
      <c r="O27" s="76">
        <f>Ewidencja!Q261</f>
        <v>0</v>
      </c>
      <c r="P27" s="76">
        <f>Ewidencja!R261</f>
        <v>0</v>
      </c>
      <c r="Q27" s="76">
        <f>Ewidencja!S261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Ewidencja!H262</f>
        <v>42</v>
      </c>
      <c r="G28" s="76">
        <f>Ewidencja!I262</f>
        <v>39</v>
      </c>
      <c r="H28" s="76">
        <f>Ewidencja!J262</f>
        <v>0</v>
      </c>
      <c r="I28" s="76">
        <f>Ewidencja!K262</f>
        <v>0</v>
      </c>
      <c r="J28" s="76">
        <f>Ewidencja!L262</f>
        <v>5</v>
      </c>
      <c r="K28" s="76">
        <f>Ewidencja!M262</f>
        <v>33</v>
      </c>
      <c r="L28" s="76">
        <f>Ewidencja!N262</f>
        <v>1</v>
      </c>
      <c r="M28" s="76">
        <f>Ewidencja!O262</f>
        <v>6</v>
      </c>
      <c r="N28" s="76">
        <f>Ewidencja!P262</f>
        <v>5</v>
      </c>
      <c r="O28" s="76">
        <f>Ewidencja!Q262</f>
        <v>1</v>
      </c>
      <c r="P28" s="76">
        <f>Ewidencja!R262</f>
        <v>0</v>
      </c>
      <c r="Q28" s="76">
        <f>Ewidencja!S262</f>
        <v>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Ewidencja!H263</f>
        <v>0</v>
      </c>
      <c r="G29" s="76">
        <f>Ewidencja!I263</f>
        <v>0</v>
      </c>
      <c r="H29" s="76">
        <f>Ewidencja!J263</f>
        <v>0</v>
      </c>
      <c r="I29" s="76">
        <f>Ewidencja!K263</f>
        <v>0</v>
      </c>
      <c r="J29" s="76">
        <f>Ewidencja!L263</f>
        <v>0</v>
      </c>
      <c r="K29" s="76">
        <f>Ewidencja!M263</f>
        <v>0</v>
      </c>
      <c r="L29" s="76">
        <f>Ewidencja!N263</f>
        <v>0</v>
      </c>
      <c r="M29" s="76">
        <f>Ewidencja!O263</f>
        <v>0</v>
      </c>
      <c r="N29" s="76">
        <f>Ewidencja!P263</f>
        <v>0</v>
      </c>
      <c r="O29" s="76">
        <f>Ewidencja!Q263</f>
        <v>0</v>
      </c>
      <c r="P29" s="76">
        <f>Ewidencja!R263</f>
        <v>0</v>
      </c>
      <c r="Q29" s="76">
        <f>Ewidencja!S263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Ewidencja!H264</f>
        <v>0</v>
      </c>
      <c r="G30" s="76">
        <f>Ewidencja!I264</f>
        <v>0</v>
      </c>
      <c r="H30" s="76">
        <f>Ewidencja!J264</f>
        <v>0</v>
      </c>
      <c r="I30" s="76">
        <f>Ewidencja!K264</f>
        <v>0</v>
      </c>
      <c r="J30" s="76">
        <f>Ewidencja!L264</f>
        <v>0</v>
      </c>
      <c r="K30" s="76">
        <f>Ewidencja!M264</f>
        <v>0</v>
      </c>
      <c r="L30" s="76">
        <f>Ewidencja!N264</f>
        <v>0</v>
      </c>
      <c r="M30" s="76">
        <f>Ewidencja!O264</f>
        <v>0</v>
      </c>
      <c r="N30" s="76">
        <f>Ewidencja!P264</f>
        <v>0</v>
      </c>
      <c r="O30" s="76">
        <f>Ewidencja!Q264</f>
        <v>0</v>
      </c>
      <c r="P30" s="76">
        <f>Ewidencja!R264</f>
        <v>0</v>
      </c>
      <c r="Q30" s="76">
        <f>Ewidencja!S264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Ewidencja!H265</f>
        <v>0</v>
      </c>
      <c r="G31" s="76">
        <f>Ewidencja!I265</f>
        <v>0</v>
      </c>
      <c r="H31" s="76">
        <f>Ewidencja!J265</f>
        <v>0</v>
      </c>
      <c r="I31" s="76">
        <f>Ewidencja!K265</f>
        <v>0</v>
      </c>
      <c r="J31" s="76">
        <f>Ewidencja!L265</f>
        <v>0</v>
      </c>
      <c r="K31" s="76">
        <f>Ewidencja!M265</f>
        <v>0</v>
      </c>
      <c r="L31" s="76">
        <f>Ewidencja!N265</f>
        <v>0</v>
      </c>
      <c r="M31" s="76">
        <f>Ewidencja!O265</f>
        <v>0</v>
      </c>
      <c r="N31" s="76">
        <f>Ewidencja!P265</f>
        <v>0</v>
      </c>
      <c r="O31" s="76">
        <f>Ewidencja!Q265</f>
        <v>0</v>
      </c>
      <c r="P31" s="76">
        <f>Ewidencja!R265</f>
        <v>0</v>
      </c>
      <c r="Q31" s="76">
        <f>Ewidencja!S265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",UPPER(Ewidencja!F266))</f>
        <v>EWIDENCJA  SPRAW Z WYKAZU S W SĄDACH OKRĘGOWYCH ZA III KWARTAŁY 2014 r. - SO W RZESZOWIE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Ewidencja!H266</f>
        <v>64</v>
      </c>
      <c r="G26" s="75">
        <f>Ewidencja!I266</f>
        <v>68</v>
      </c>
      <c r="H26" s="75">
        <f>Ewidencja!J266</f>
        <v>6</v>
      </c>
      <c r="I26" s="75">
        <f>Ewidencja!K266</f>
        <v>5</v>
      </c>
      <c r="J26" s="75">
        <f>Ewidencja!L266</f>
        <v>28</v>
      </c>
      <c r="K26" s="75">
        <f>Ewidencja!M266</f>
        <v>20</v>
      </c>
      <c r="L26" s="75">
        <f>Ewidencja!N266</f>
        <v>14</v>
      </c>
      <c r="M26" s="75">
        <f>Ewidencja!O266</f>
        <v>9</v>
      </c>
      <c r="N26" s="75">
        <f>Ewidencja!P266</f>
        <v>9</v>
      </c>
      <c r="O26" s="75">
        <f>Ewidencja!Q266</f>
        <v>0</v>
      </c>
      <c r="P26" s="75">
        <f>Ewidencja!R266</f>
        <v>0</v>
      </c>
      <c r="Q26" s="75">
        <f>Ewidencja!S266</f>
        <v>10000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Ewidencja!H267</f>
        <v>29</v>
      </c>
      <c r="G27" s="76">
        <f>Ewidencja!I267</f>
        <v>36</v>
      </c>
      <c r="H27" s="76">
        <f>Ewidencja!J267</f>
        <v>1</v>
      </c>
      <c r="I27" s="76">
        <f>Ewidencja!K267</f>
        <v>1</v>
      </c>
      <c r="J27" s="76">
        <f>Ewidencja!L267</f>
        <v>11</v>
      </c>
      <c r="K27" s="76">
        <f>Ewidencja!M267</f>
        <v>11</v>
      </c>
      <c r="L27" s="76">
        <f>Ewidencja!N267</f>
        <v>13</v>
      </c>
      <c r="M27" s="76">
        <f>Ewidencja!O267</f>
        <v>6</v>
      </c>
      <c r="N27" s="76">
        <f>Ewidencja!P267</f>
        <v>6</v>
      </c>
      <c r="O27" s="76">
        <f>Ewidencja!Q267</f>
        <v>0</v>
      </c>
      <c r="P27" s="76">
        <f>Ewidencja!R267</f>
        <v>0</v>
      </c>
      <c r="Q27" s="76">
        <f>Ewidencja!S267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Ewidencja!H268</f>
        <v>26</v>
      </c>
      <c r="G28" s="76">
        <f>Ewidencja!I268</f>
        <v>24</v>
      </c>
      <c r="H28" s="76">
        <f>Ewidencja!J268</f>
        <v>3</v>
      </c>
      <c r="I28" s="76">
        <f>Ewidencja!K268</f>
        <v>3</v>
      </c>
      <c r="J28" s="76">
        <f>Ewidencja!L268</f>
        <v>12</v>
      </c>
      <c r="K28" s="76">
        <f>Ewidencja!M268</f>
        <v>8</v>
      </c>
      <c r="L28" s="76">
        <f>Ewidencja!N268</f>
        <v>1</v>
      </c>
      <c r="M28" s="76">
        <f>Ewidencja!O268</f>
        <v>2</v>
      </c>
      <c r="N28" s="76">
        <f>Ewidencja!P268</f>
        <v>2</v>
      </c>
      <c r="O28" s="76">
        <f>Ewidencja!Q268</f>
        <v>0</v>
      </c>
      <c r="P28" s="76">
        <f>Ewidencja!R268</f>
        <v>0</v>
      </c>
      <c r="Q28" s="76">
        <f>Ewidencja!S268</f>
        <v>6000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Ewidencja!H269</f>
        <v>0</v>
      </c>
      <c r="G29" s="76">
        <f>Ewidencja!I269</f>
        <v>0</v>
      </c>
      <c r="H29" s="76">
        <f>Ewidencja!J269</f>
        <v>0</v>
      </c>
      <c r="I29" s="76">
        <f>Ewidencja!K269</f>
        <v>0</v>
      </c>
      <c r="J29" s="76">
        <f>Ewidencja!L269</f>
        <v>0</v>
      </c>
      <c r="K29" s="76">
        <f>Ewidencja!M269</f>
        <v>0</v>
      </c>
      <c r="L29" s="76">
        <f>Ewidencja!N269</f>
        <v>0</v>
      </c>
      <c r="M29" s="76">
        <f>Ewidencja!O269</f>
        <v>0</v>
      </c>
      <c r="N29" s="76">
        <f>Ewidencja!P269</f>
        <v>0</v>
      </c>
      <c r="O29" s="76">
        <f>Ewidencja!Q269</f>
        <v>0</v>
      </c>
      <c r="P29" s="76">
        <f>Ewidencja!R269</f>
        <v>0</v>
      </c>
      <c r="Q29" s="76">
        <f>Ewidencja!S269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Ewidencja!H270</f>
        <v>0</v>
      </c>
      <c r="G30" s="76">
        <f>Ewidencja!I270</f>
        <v>0</v>
      </c>
      <c r="H30" s="76">
        <f>Ewidencja!J270</f>
        <v>0</v>
      </c>
      <c r="I30" s="76">
        <f>Ewidencja!K270</f>
        <v>0</v>
      </c>
      <c r="J30" s="76">
        <f>Ewidencja!L270</f>
        <v>0</v>
      </c>
      <c r="K30" s="76">
        <f>Ewidencja!M270</f>
        <v>0</v>
      </c>
      <c r="L30" s="76">
        <f>Ewidencja!N270</f>
        <v>0</v>
      </c>
      <c r="M30" s="76">
        <f>Ewidencja!O270</f>
        <v>0</v>
      </c>
      <c r="N30" s="76">
        <f>Ewidencja!P270</f>
        <v>0</v>
      </c>
      <c r="O30" s="76">
        <f>Ewidencja!Q270</f>
        <v>0</v>
      </c>
      <c r="P30" s="76">
        <f>Ewidencja!R270</f>
        <v>0</v>
      </c>
      <c r="Q30" s="76">
        <f>Ewidencja!S270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Ewidencja!H271</f>
        <v>9</v>
      </c>
      <c r="G31" s="76">
        <f>Ewidencja!I271</f>
        <v>8</v>
      </c>
      <c r="H31" s="76">
        <f>Ewidencja!J271</f>
        <v>2</v>
      </c>
      <c r="I31" s="76">
        <f>Ewidencja!K271</f>
        <v>1</v>
      </c>
      <c r="J31" s="76">
        <f>Ewidencja!L271</f>
        <v>5</v>
      </c>
      <c r="K31" s="76">
        <f>Ewidencja!M271</f>
        <v>1</v>
      </c>
      <c r="L31" s="76">
        <f>Ewidencja!N271</f>
        <v>0</v>
      </c>
      <c r="M31" s="76">
        <f>Ewidencja!O271</f>
        <v>1</v>
      </c>
      <c r="N31" s="76">
        <f>Ewidencja!P271</f>
        <v>1</v>
      </c>
      <c r="O31" s="76">
        <f>Ewidencja!Q271</f>
        <v>0</v>
      </c>
      <c r="P31" s="76">
        <f>Ewidencja!R271</f>
        <v>0</v>
      </c>
      <c r="Q31" s="76">
        <f>Ewidencja!S271</f>
        <v>2000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",UPPER(Ewidencja!F272))</f>
        <v>EWIDENCJA  SPRAW Z WYKAZU S W SĄDACH OKRĘGOWYCH ZA III KWARTAŁY 2014 r. - SO W TARNOBRZEGU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Ewidencja!H272</f>
        <v>78</v>
      </c>
      <c r="G26" s="75">
        <f>Ewidencja!I272</f>
        <v>83</v>
      </c>
      <c r="H26" s="75">
        <f>Ewidencja!J272</f>
        <v>3</v>
      </c>
      <c r="I26" s="75">
        <f>Ewidencja!K272</f>
        <v>3</v>
      </c>
      <c r="J26" s="75">
        <f>Ewidencja!L272</f>
        <v>7</v>
      </c>
      <c r="K26" s="75">
        <f>Ewidencja!M272</f>
        <v>62</v>
      </c>
      <c r="L26" s="75">
        <f>Ewidencja!N272</f>
        <v>11</v>
      </c>
      <c r="M26" s="75">
        <f>Ewidencja!O272</f>
        <v>14</v>
      </c>
      <c r="N26" s="75">
        <f>Ewidencja!P272</f>
        <v>14</v>
      </c>
      <c r="O26" s="75">
        <f>Ewidencja!Q272</f>
        <v>0</v>
      </c>
      <c r="P26" s="75">
        <f>Ewidencja!R272</f>
        <v>0</v>
      </c>
      <c r="Q26" s="75">
        <f>Ewidencja!S272</f>
        <v>16000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Ewidencja!H273</f>
        <v>5</v>
      </c>
      <c r="G27" s="76">
        <f>Ewidencja!I273</f>
        <v>6</v>
      </c>
      <c r="H27" s="76">
        <f>Ewidencja!J273</f>
        <v>0</v>
      </c>
      <c r="I27" s="76">
        <f>Ewidencja!K273</f>
        <v>0</v>
      </c>
      <c r="J27" s="76">
        <f>Ewidencja!L273</f>
        <v>0</v>
      </c>
      <c r="K27" s="76">
        <f>Ewidencja!M273</f>
        <v>0</v>
      </c>
      <c r="L27" s="76">
        <f>Ewidencja!N273</f>
        <v>6</v>
      </c>
      <c r="M27" s="76">
        <f>Ewidencja!O273</f>
        <v>0</v>
      </c>
      <c r="N27" s="76">
        <f>Ewidencja!P273</f>
        <v>0</v>
      </c>
      <c r="O27" s="76">
        <f>Ewidencja!Q273</f>
        <v>0</v>
      </c>
      <c r="P27" s="76">
        <f>Ewidencja!R273</f>
        <v>0</v>
      </c>
      <c r="Q27" s="76">
        <f>Ewidencja!S273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Ewidencja!H274</f>
        <v>73</v>
      </c>
      <c r="G28" s="76">
        <f>Ewidencja!I274</f>
        <v>77</v>
      </c>
      <c r="H28" s="76">
        <f>Ewidencja!J274</f>
        <v>3</v>
      </c>
      <c r="I28" s="76">
        <f>Ewidencja!K274</f>
        <v>3</v>
      </c>
      <c r="J28" s="76">
        <f>Ewidencja!L274</f>
        <v>7</v>
      </c>
      <c r="K28" s="76">
        <f>Ewidencja!M274</f>
        <v>62</v>
      </c>
      <c r="L28" s="76">
        <f>Ewidencja!N274</f>
        <v>5</v>
      </c>
      <c r="M28" s="76">
        <f>Ewidencja!O274</f>
        <v>14</v>
      </c>
      <c r="N28" s="76">
        <f>Ewidencja!P274</f>
        <v>14</v>
      </c>
      <c r="O28" s="76">
        <f>Ewidencja!Q274</f>
        <v>0</v>
      </c>
      <c r="P28" s="76">
        <f>Ewidencja!R274</f>
        <v>0</v>
      </c>
      <c r="Q28" s="76">
        <f>Ewidencja!S274</f>
        <v>16000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Ewidencja!H275</f>
        <v>0</v>
      </c>
      <c r="G29" s="76">
        <f>Ewidencja!I275</f>
        <v>0</v>
      </c>
      <c r="H29" s="76">
        <f>Ewidencja!J275</f>
        <v>0</v>
      </c>
      <c r="I29" s="76">
        <f>Ewidencja!K275</f>
        <v>0</v>
      </c>
      <c r="J29" s="76">
        <f>Ewidencja!L275</f>
        <v>0</v>
      </c>
      <c r="K29" s="76">
        <f>Ewidencja!M275</f>
        <v>0</v>
      </c>
      <c r="L29" s="76">
        <f>Ewidencja!N275</f>
        <v>0</v>
      </c>
      <c r="M29" s="76">
        <f>Ewidencja!O275</f>
        <v>0</v>
      </c>
      <c r="N29" s="76">
        <f>Ewidencja!P275</f>
        <v>0</v>
      </c>
      <c r="O29" s="76">
        <f>Ewidencja!Q275</f>
        <v>0</v>
      </c>
      <c r="P29" s="76">
        <f>Ewidencja!R275</f>
        <v>0</v>
      </c>
      <c r="Q29" s="76">
        <f>Ewidencja!S275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Ewidencja!H276</f>
        <v>0</v>
      </c>
      <c r="G30" s="76">
        <f>Ewidencja!I276</f>
        <v>0</v>
      </c>
      <c r="H30" s="76">
        <f>Ewidencja!J276</f>
        <v>0</v>
      </c>
      <c r="I30" s="76">
        <f>Ewidencja!K276</f>
        <v>0</v>
      </c>
      <c r="J30" s="76">
        <f>Ewidencja!L276</f>
        <v>0</v>
      </c>
      <c r="K30" s="76">
        <f>Ewidencja!M276</f>
        <v>0</v>
      </c>
      <c r="L30" s="76">
        <f>Ewidencja!N276</f>
        <v>0</v>
      </c>
      <c r="M30" s="76">
        <f>Ewidencja!O276</f>
        <v>0</v>
      </c>
      <c r="N30" s="76">
        <f>Ewidencja!P276</f>
        <v>0</v>
      </c>
      <c r="O30" s="76">
        <f>Ewidencja!Q276</f>
        <v>0</v>
      </c>
      <c r="P30" s="76">
        <f>Ewidencja!R276</f>
        <v>0</v>
      </c>
      <c r="Q30" s="76">
        <f>Ewidencja!S276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Ewidencja!H277</f>
        <v>0</v>
      </c>
      <c r="G31" s="76">
        <f>Ewidencja!I277</f>
        <v>0</v>
      </c>
      <c r="H31" s="76">
        <f>Ewidencja!J277</f>
        <v>0</v>
      </c>
      <c r="I31" s="76">
        <f>Ewidencja!K277</f>
        <v>0</v>
      </c>
      <c r="J31" s="76">
        <f>Ewidencja!L277</f>
        <v>0</v>
      </c>
      <c r="K31" s="76">
        <f>Ewidencja!M277</f>
        <v>0</v>
      </c>
      <c r="L31" s="76">
        <f>Ewidencja!N277</f>
        <v>0</v>
      </c>
      <c r="M31" s="76">
        <f>Ewidencja!O277</f>
        <v>0</v>
      </c>
      <c r="N31" s="76">
        <f>Ewidencja!P277</f>
        <v>0</v>
      </c>
      <c r="O31" s="76">
        <f>Ewidencja!Q277</f>
        <v>0</v>
      </c>
      <c r="P31" s="76">
        <f>Ewidencja!R277</f>
        <v>0</v>
      </c>
      <c r="Q31" s="76">
        <f>Ewidencja!S277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",UPPER(Ewidencja!E284))</f>
        <v>EWIDENCJA SPRAW Z WYKAZU S W SĄDACH OKRĘGOWYCH ZA III KWARTAŁY 2014 r. - APELACJA SZCZECIŃSKA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Ewidencja!H302</f>
        <v>492</v>
      </c>
      <c r="G26" s="75">
        <f>Ewidencja!I302</f>
        <v>466</v>
      </c>
      <c r="H26" s="75">
        <f>Ewidencja!J302</f>
        <v>65</v>
      </c>
      <c r="I26" s="75">
        <f>Ewidencja!K302</f>
        <v>63</v>
      </c>
      <c r="J26" s="75">
        <f>Ewidencja!L302</f>
        <v>181</v>
      </c>
      <c r="K26" s="75">
        <f>Ewidencja!M302</f>
        <v>144</v>
      </c>
      <c r="L26" s="75">
        <f>Ewidencja!N302</f>
        <v>76</v>
      </c>
      <c r="M26" s="75">
        <f>Ewidencja!O302</f>
        <v>63</v>
      </c>
      <c r="N26" s="75">
        <f>Ewidencja!P302</f>
        <v>59</v>
      </c>
      <c r="O26" s="75">
        <f>Ewidencja!Q302</f>
        <v>4</v>
      </c>
      <c r="P26" s="75">
        <f>Ewidencja!R302</f>
        <v>0</v>
      </c>
      <c r="Q26" s="75">
        <f>Ewidencja!S302</f>
        <v>139930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Ewidencja!H303</f>
        <v>134</v>
      </c>
      <c r="G27" s="76">
        <f>Ewidencja!I303</f>
        <v>129</v>
      </c>
      <c r="H27" s="76">
        <f>Ewidencja!J303</f>
        <v>15</v>
      </c>
      <c r="I27" s="76">
        <f>Ewidencja!K303</f>
        <v>14</v>
      </c>
      <c r="J27" s="76">
        <f>Ewidencja!L303</f>
        <v>55</v>
      </c>
      <c r="K27" s="76">
        <f>Ewidencja!M303</f>
        <v>14</v>
      </c>
      <c r="L27" s="76">
        <f>Ewidencja!N303</f>
        <v>45</v>
      </c>
      <c r="M27" s="76">
        <f>Ewidencja!O303</f>
        <v>14</v>
      </c>
      <c r="N27" s="76">
        <f>Ewidencja!P303</f>
        <v>12</v>
      </c>
      <c r="O27" s="76">
        <f>Ewidencja!Q303</f>
        <v>2</v>
      </c>
      <c r="P27" s="76">
        <f>Ewidencja!R303</f>
        <v>0</v>
      </c>
      <c r="Q27" s="76">
        <f>Ewidencja!S303</f>
        <v>33000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Ewidencja!H304</f>
        <v>340</v>
      </c>
      <c r="G28" s="76">
        <f>Ewidencja!I304</f>
        <v>318</v>
      </c>
      <c r="H28" s="76">
        <f>Ewidencja!J304</f>
        <v>43</v>
      </c>
      <c r="I28" s="76">
        <f>Ewidencja!K304</f>
        <v>42</v>
      </c>
      <c r="J28" s="76">
        <f>Ewidencja!L304</f>
        <v>117</v>
      </c>
      <c r="K28" s="76">
        <f>Ewidencja!M304</f>
        <v>128</v>
      </c>
      <c r="L28" s="76">
        <f>Ewidencja!N304</f>
        <v>30</v>
      </c>
      <c r="M28" s="76">
        <f>Ewidencja!O304</f>
        <v>46</v>
      </c>
      <c r="N28" s="76">
        <f>Ewidencja!P304</f>
        <v>44</v>
      </c>
      <c r="O28" s="76">
        <f>Ewidencja!Q304</f>
        <v>2</v>
      </c>
      <c r="P28" s="76">
        <f>Ewidencja!R304</f>
        <v>0</v>
      </c>
      <c r="Q28" s="76">
        <f>Ewidencja!S304</f>
        <v>89930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Ewidencja!H305</f>
        <v>0</v>
      </c>
      <c r="G29" s="76">
        <f>Ewidencja!I305</f>
        <v>0</v>
      </c>
      <c r="H29" s="76">
        <f>Ewidencja!J305</f>
        <v>0</v>
      </c>
      <c r="I29" s="76">
        <f>Ewidencja!K305</f>
        <v>0</v>
      </c>
      <c r="J29" s="76">
        <f>Ewidencja!L305</f>
        <v>0</v>
      </c>
      <c r="K29" s="76">
        <f>Ewidencja!M305</f>
        <v>0</v>
      </c>
      <c r="L29" s="76">
        <f>Ewidencja!N305</f>
        <v>0</v>
      </c>
      <c r="M29" s="76">
        <f>Ewidencja!O305</f>
        <v>0</v>
      </c>
      <c r="N29" s="76">
        <f>Ewidencja!P305</f>
        <v>0</v>
      </c>
      <c r="O29" s="76">
        <f>Ewidencja!Q305</f>
        <v>0</v>
      </c>
      <c r="P29" s="76">
        <f>Ewidencja!R305</f>
        <v>0</v>
      </c>
      <c r="Q29" s="76">
        <f>Ewidencja!S305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Ewidencja!H306</f>
        <v>10</v>
      </c>
      <c r="G30" s="76">
        <f>Ewidencja!I306</f>
        <v>10</v>
      </c>
      <c r="H30" s="76">
        <f>Ewidencja!J306</f>
        <v>1</v>
      </c>
      <c r="I30" s="76">
        <f>Ewidencja!K306</f>
        <v>1</v>
      </c>
      <c r="J30" s="76">
        <f>Ewidencja!L306</f>
        <v>7</v>
      </c>
      <c r="K30" s="76">
        <f>Ewidencja!M306</f>
        <v>1</v>
      </c>
      <c r="L30" s="76">
        <f>Ewidencja!N306</f>
        <v>1</v>
      </c>
      <c r="M30" s="76">
        <f>Ewidencja!O306</f>
        <v>1</v>
      </c>
      <c r="N30" s="76">
        <f>Ewidencja!P306</f>
        <v>1</v>
      </c>
      <c r="O30" s="76">
        <f>Ewidencja!Q306</f>
        <v>0</v>
      </c>
      <c r="P30" s="76">
        <f>Ewidencja!R306</f>
        <v>0</v>
      </c>
      <c r="Q30" s="76">
        <f>Ewidencja!S306</f>
        <v>5000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Ewidencja!H307</f>
        <v>8</v>
      </c>
      <c r="G31" s="76">
        <f>Ewidencja!I307</f>
        <v>9</v>
      </c>
      <c r="H31" s="76">
        <f>Ewidencja!J307</f>
        <v>6</v>
      </c>
      <c r="I31" s="76">
        <f>Ewidencja!K307</f>
        <v>6</v>
      </c>
      <c r="J31" s="76">
        <f>Ewidencja!L307</f>
        <v>2</v>
      </c>
      <c r="K31" s="76">
        <f>Ewidencja!M307</f>
        <v>1</v>
      </c>
      <c r="L31" s="76">
        <f>Ewidencja!N307</f>
        <v>0</v>
      </c>
      <c r="M31" s="76">
        <f>Ewidencja!O307</f>
        <v>2</v>
      </c>
      <c r="N31" s="76">
        <f>Ewidencja!P307</f>
        <v>2</v>
      </c>
      <c r="O31" s="76">
        <f>Ewidencja!Q307</f>
        <v>0</v>
      </c>
      <c r="P31" s="76">
        <f>Ewidencja!R307</f>
        <v>0</v>
      </c>
      <c r="Q31" s="76">
        <f>Ewidencja!S307</f>
        <v>12000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E17:E21"/>
    <mergeCell ref="F17:F21"/>
    <mergeCell ref="G17:L17"/>
    <mergeCell ref="M17:P17"/>
    <mergeCell ref="Q17:Q21"/>
    <mergeCell ref="G19:G21"/>
    <mergeCell ref="H19:L19"/>
    <mergeCell ref="M19:M21"/>
    <mergeCell ref="N19:P19"/>
    <mergeCell ref="H20:I20"/>
    <mergeCell ref="J20:J21"/>
    <mergeCell ref="K20:K21"/>
    <mergeCell ref="L20:L21"/>
    <mergeCell ref="N20:N21"/>
    <mergeCell ref="O20:O21"/>
    <mergeCell ref="P20:P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",UPPER(Ewidencja!F284))</f>
        <v>EWIDENCJA SPRAW Z WYKAZU S W SĄDACH OKRĘGOWYCH ZA III KWARTAŁY 2014 r. - SO W GORZOWIE WLKP.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Ewidencja!H284</f>
        <v>51</v>
      </c>
      <c r="G26" s="75">
        <f>Ewidencja!I284</f>
        <v>51</v>
      </c>
      <c r="H26" s="75">
        <f>Ewidencja!J284</f>
        <v>5</v>
      </c>
      <c r="I26" s="75">
        <f>Ewidencja!K284</f>
        <v>4</v>
      </c>
      <c r="J26" s="75">
        <f>Ewidencja!L284</f>
        <v>24</v>
      </c>
      <c r="K26" s="75">
        <f>Ewidencja!M284</f>
        <v>8</v>
      </c>
      <c r="L26" s="75">
        <f>Ewidencja!N284</f>
        <v>14</v>
      </c>
      <c r="M26" s="75">
        <f>Ewidencja!O284</f>
        <v>3</v>
      </c>
      <c r="N26" s="75">
        <f>Ewidencja!P284</f>
        <v>3</v>
      </c>
      <c r="O26" s="75">
        <f>Ewidencja!Q284</f>
        <v>0</v>
      </c>
      <c r="P26" s="75">
        <f>Ewidencja!R284</f>
        <v>0</v>
      </c>
      <c r="Q26" s="75">
        <f>Ewidencja!S284</f>
        <v>8000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Ewidencja!H285</f>
        <v>27</v>
      </c>
      <c r="G27" s="76">
        <f>Ewidencja!I285</f>
        <v>26</v>
      </c>
      <c r="H27" s="76">
        <f>Ewidencja!J285</f>
        <v>2</v>
      </c>
      <c r="I27" s="76">
        <f>Ewidencja!K285</f>
        <v>1</v>
      </c>
      <c r="J27" s="76">
        <f>Ewidencja!L285</f>
        <v>8</v>
      </c>
      <c r="K27" s="76">
        <f>Ewidencja!M285</f>
        <v>4</v>
      </c>
      <c r="L27" s="76">
        <f>Ewidencja!N285</f>
        <v>12</v>
      </c>
      <c r="M27" s="76">
        <f>Ewidencja!O285</f>
        <v>1</v>
      </c>
      <c r="N27" s="76">
        <f>Ewidencja!P285</f>
        <v>1</v>
      </c>
      <c r="O27" s="76">
        <f>Ewidencja!Q285</f>
        <v>0</v>
      </c>
      <c r="P27" s="76">
        <f>Ewidencja!R285</f>
        <v>0</v>
      </c>
      <c r="Q27" s="76">
        <f>Ewidencja!S285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Ewidencja!H286</f>
        <v>24</v>
      </c>
      <c r="G28" s="76">
        <f>Ewidencja!I286</f>
        <v>25</v>
      </c>
      <c r="H28" s="76">
        <f>Ewidencja!J286</f>
        <v>3</v>
      </c>
      <c r="I28" s="76">
        <f>Ewidencja!K286</f>
        <v>3</v>
      </c>
      <c r="J28" s="76">
        <f>Ewidencja!L286</f>
        <v>16</v>
      </c>
      <c r="K28" s="76">
        <f>Ewidencja!M286</f>
        <v>4</v>
      </c>
      <c r="L28" s="76">
        <f>Ewidencja!N286</f>
        <v>2</v>
      </c>
      <c r="M28" s="76">
        <f>Ewidencja!O286</f>
        <v>2</v>
      </c>
      <c r="N28" s="76">
        <f>Ewidencja!P286</f>
        <v>2</v>
      </c>
      <c r="O28" s="76">
        <f>Ewidencja!Q286</f>
        <v>0</v>
      </c>
      <c r="P28" s="76">
        <f>Ewidencja!R286</f>
        <v>0</v>
      </c>
      <c r="Q28" s="76">
        <f>Ewidencja!S286</f>
        <v>6000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Ewidencja!H287</f>
        <v>0</v>
      </c>
      <c r="G29" s="76">
        <f>Ewidencja!I287</f>
        <v>0</v>
      </c>
      <c r="H29" s="76">
        <f>Ewidencja!J287</f>
        <v>0</v>
      </c>
      <c r="I29" s="76">
        <f>Ewidencja!K287</f>
        <v>0</v>
      </c>
      <c r="J29" s="76">
        <f>Ewidencja!L287</f>
        <v>0</v>
      </c>
      <c r="K29" s="76">
        <f>Ewidencja!M287</f>
        <v>0</v>
      </c>
      <c r="L29" s="76">
        <f>Ewidencja!N287</f>
        <v>0</v>
      </c>
      <c r="M29" s="76">
        <f>Ewidencja!O287</f>
        <v>0</v>
      </c>
      <c r="N29" s="76">
        <f>Ewidencja!P287</f>
        <v>0</v>
      </c>
      <c r="O29" s="76">
        <f>Ewidencja!Q287</f>
        <v>0</v>
      </c>
      <c r="P29" s="76">
        <f>Ewidencja!R287</f>
        <v>0</v>
      </c>
      <c r="Q29" s="76">
        <f>Ewidencja!S287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Ewidencja!H288</f>
        <v>0</v>
      </c>
      <c r="G30" s="76">
        <f>Ewidencja!I288</f>
        <v>0</v>
      </c>
      <c r="H30" s="76">
        <f>Ewidencja!J288</f>
        <v>0</v>
      </c>
      <c r="I30" s="76">
        <f>Ewidencja!K288</f>
        <v>0</v>
      </c>
      <c r="J30" s="76">
        <f>Ewidencja!L288</f>
        <v>0</v>
      </c>
      <c r="K30" s="76">
        <f>Ewidencja!M288</f>
        <v>0</v>
      </c>
      <c r="L30" s="76">
        <f>Ewidencja!N288</f>
        <v>0</v>
      </c>
      <c r="M30" s="76">
        <f>Ewidencja!O288</f>
        <v>0</v>
      </c>
      <c r="N30" s="76">
        <f>Ewidencja!P288</f>
        <v>0</v>
      </c>
      <c r="O30" s="76">
        <f>Ewidencja!Q288</f>
        <v>0</v>
      </c>
      <c r="P30" s="76">
        <f>Ewidencja!R288</f>
        <v>0</v>
      </c>
      <c r="Q30" s="76">
        <f>Ewidencja!S288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Ewidencja!H289</f>
        <v>0</v>
      </c>
      <c r="G31" s="76">
        <f>Ewidencja!I289</f>
        <v>0</v>
      </c>
      <c r="H31" s="76">
        <f>Ewidencja!J289</f>
        <v>0</v>
      </c>
      <c r="I31" s="76">
        <f>Ewidencja!K289</f>
        <v>0</v>
      </c>
      <c r="J31" s="76">
        <f>Ewidencja!L289</f>
        <v>0</v>
      </c>
      <c r="K31" s="76">
        <f>Ewidencja!M289</f>
        <v>0</v>
      </c>
      <c r="L31" s="76">
        <f>Ewidencja!N289</f>
        <v>0</v>
      </c>
      <c r="M31" s="76">
        <f>Ewidencja!O289</f>
        <v>0</v>
      </c>
      <c r="N31" s="76">
        <f>Ewidencja!P289</f>
        <v>0</v>
      </c>
      <c r="O31" s="76">
        <f>Ewidencja!Q289</f>
        <v>0</v>
      </c>
      <c r="P31" s="76">
        <f>Ewidencja!R289</f>
        <v>0</v>
      </c>
      <c r="Q31" s="76">
        <f>Ewidencja!S289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",UPPER(Ewidencja!F290))</f>
        <v>EWIDENCJA  SPRAW Z WYKAZU S W SĄDACH OKRĘGOWYCH ZA III KWARTAŁY 2014 r. - SO W KOSZALINIE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Ewidencja!H290</f>
        <v>57</v>
      </c>
      <c r="G26" s="75">
        <f>Ewidencja!I290</f>
        <v>57</v>
      </c>
      <c r="H26" s="75">
        <f>Ewidencja!J290</f>
        <v>5</v>
      </c>
      <c r="I26" s="75">
        <f>Ewidencja!K290</f>
        <v>4</v>
      </c>
      <c r="J26" s="75">
        <f>Ewidencja!L290</f>
        <v>36</v>
      </c>
      <c r="K26" s="75">
        <f>Ewidencja!M290</f>
        <v>8</v>
      </c>
      <c r="L26" s="75">
        <f>Ewidencja!N290</f>
        <v>8</v>
      </c>
      <c r="M26" s="75">
        <f>Ewidencja!O290</f>
        <v>4</v>
      </c>
      <c r="N26" s="75">
        <f>Ewidencja!P290</f>
        <v>4</v>
      </c>
      <c r="O26" s="75">
        <f>Ewidencja!Q290</f>
        <v>0</v>
      </c>
      <c r="P26" s="75">
        <f>Ewidencja!R290</f>
        <v>0</v>
      </c>
      <c r="Q26" s="75">
        <f>Ewidencja!S290</f>
        <v>7000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Ewidencja!H291</f>
        <v>24</v>
      </c>
      <c r="G27" s="76">
        <f>Ewidencja!I291</f>
        <v>24</v>
      </c>
      <c r="H27" s="76">
        <f>Ewidencja!J291</f>
        <v>1</v>
      </c>
      <c r="I27" s="76">
        <f>Ewidencja!K291</f>
        <v>1</v>
      </c>
      <c r="J27" s="76">
        <f>Ewidencja!L291</f>
        <v>17</v>
      </c>
      <c r="K27" s="76">
        <f>Ewidencja!M291</f>
        <v>1</v>
      </c>
      <c r="L27" s="76">
        <f>Ewidencja!N291</f>
        <v>5</v>
      </c>
      <c r="M27" s="76">
        <f>Ewidencja!O291</f>
        <v>0</v>
      </c>
      <c r="N27" s="76">
        <f>Ewidencja!P291</f>
        <v>0</v>
      </c>
      <c r="O27" s="76">
        <f>Ewidencja!Q291</f>
        <v>0</v>
      </c>
      <c r="P27" s="76">
        <f>Ewidencja!R291</f>
        <v>0</v>
      </c>
      <c r="Q27" s="76">
        <f>Ewidencja!S291</f>
        <v>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Ewidencja!H292</f>
        <v>32</v>
      </c>
      <c r="G28" s="76">
        <f>Ewidencja!I292</f>
        <v>32</v>
      </c>
      <c r="H28" s="76">
        <f>Ewidencja!J292</f>
        <v>4</v>
      </c>
      <c r="I28" s="76">
        <f>Ewidencja!K292</f>
        <v>3</v>
      </c>
      <c r="J28" s="76">
        <f>Ewidencja!L292</f>
        <v>18</v>
      </c>
      <c r="K28" s="76">
        <f>Ewidencja!M292</f>
        <v>7</v>
      </c>
      <c r="L28" s="76">
        <f>Ewidencja!N292</f>
        <v>3</v>
      </c>
      <c r="M28" s="76">
        <f>Ewidencja!O292</f>
        <v>4</v>
      </c>
      <c r="N28" s="76">
        <f>Ewidencja!P292</f>
        <v>4</v>
      </c>
      <c r="O28" s="76">
        <f>Ewidencja!Q292</f>
        <v>0</v>
      </c>
      <c r="P28" s="76">
        <f>Ewidencja!R292</f>
        <v>0</v>
      </c>
      <c r="Q28" s="76">
        <f>Ewidencja!S292</f>
        <v>5000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Ewidencja!H293</f>
        <v>0</v>
      </c>
      <c r="G29" s="76">
        <f>Ewidencja!I293</f>
        <v>0</v>
      </c>
      <c r="H29" s="76">
        <f>Ewidencja!J293</f>
        <v>0</v>
      </c>
      <c r="I29" s="76">
        <f>Ewidencja!K293</f>
        <v>0</v>
      </c>
      <c r="J29" s="76">
        <f>Ewidencja!L293</f>
        <v>0</v>
      </c>
      <c r="K29" s="76">
        <f>Ewidencja!M293</f>
        <v>0</v>
      </c>
      <c r="L29" s="76">
        <f>Ewidencja!N293</f>
        <v>0</v>
      </c>
      <c r="M29" s="76">
        <f>Ewidencja!O293</f>
        <v>0</v>
      </c>
      <c r="N29" s="76">
        <f>Ewidencja!P293</f>
        <v>0</v>
      </c>
      <c r="O29" s="76">
        <f>Ewidencja!Q293</f>
        <v>0</v>
      </c>
      <c r="P29" s="76">
        <f>Ewidencja!R293</f>
        <v>0</v>
      </c>
      <c r="Q29" s="76">
        <f>Ewidencja!S293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Ewidencja!H294</f>
        <v>0</v>
      </c>
      <c r="G30" s="76">
        <f>Ewidencja!I294</f>
        <v>0</v>
      </c>
      <c r="H30" s="76">
        <f>Ewidencja!J294</f>
        <v>0</v>
      </c>
      <c r="I30" s="76">
        <f>Ewidencja!K294</f>
        <v>0</v>
      </c>
      <c r="J30" s="76">
        <f>Ewidencja!L294</f>
        <v>0</v>
      </c>
      <c r="K30" s="76">
        <f>Ewidencja!M294</f>
        <v>0</v>
      </c>
      <c r="L30" s="76">
        <f>Ewidencja!N294</f>
        <v>0</v>
      </c>
      <c r="M30" s="76">
        <f>Ewidencja!O294</f>
        <v>0</v>
      </c>
      <c r="N30" s="76">
        <f>Ewidencja!P294</f>
        <v>0</v>
      </c>
      <c r="O30" s="76">
        <f>Ewidencja!Q294</f>
        <v>0</v>
      </c>
      <c r="P30" s="76">
        <f>Ewidencja!R294</f>
        <v>0</v>
      </c>
      <c r="Q30" s="76">
        <f>Ewidencja!S294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Ewidencja!H295</f>
        <v>1</v>
      </c>
      <c r="G31" s="76">
        <f>Ewidencja!I295</f>
        <v>1</v>
      </c>
      <c r="H31" s="76">
        <f>Ewidencja!J295</f>
        <v>0</v>
      </c>
      <c r="I31" s="76">
        <f>Ewidencja!K295</f>
        <v>0</v>
      </c>
      <c r="J31" s="76">
        <f>Ewidencja!L295</f>
        <v>1</v>
      </c>
      <c r="K31" s="76">
        <f>Ewidencja!M295</f>
        <v>0</v>
      </c>
      <c r="L31" s="76">
        <f>Ewidencja!N295</f>
        <v>0</v>
      </c>
      <c r="M31" s="76">
        <f>Ewidencja!O295</f>
        <v>0</v>
      </c>
      <c r="N31" s="76">
        <f>Ewidencja!P295</f>
        <v>0</v>
      </c>
      <c r="O31" s="76">
        <f>Ewidencja!Q295</f>
        <v>0</v>
      </c>
      <c r="P31" s="76">
        <f>Ewidencja!R295</f>
        <v>0</v>
      </c>
      <c r="Q31" s="76">
        <f>Ewidencja!S295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",UPPER(Ewidencja!F296))</f>
        <v>EWIDENCJA SPRAW Z WYKAZU S W SĄDACH OKRĘGOWYCH ZA III KWARTAŁY 2014 r. - SO W SZCZECINIE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Ewidencja!H296</f>
        <v>384</v>
      </c>
      <c r="G26" s="75">
        <f>Ewidencja!I296</f>
        <v>358</v>
      </c>
      <c r="H26" s="75">
        <f>Ewidencja!J296</f>
        <v>55</v>
      </c>
      <c r="I26" s="75">
        <f>Ewidencja!K296</f>
        <v>55</v>
      </c>
      <c r="J26" s="75">
        <f>Ewidencja!L296</f>
        <v>121</v>
      </c>
      <c r="K26" s="75">
        <f>Ewidencja!M296</f>
        <v>128</v>
      </c>
      <c r="L26" s="75">
        <f>Ewidencja!N296</f>
        <v>54</v>
      </c>
      <c r="M26" s="75">
        <f>Ewidencja!O296</f>
        <v>56</v>
      </c>
      <c r="N26" s="75">
        <f>Ewidencja!P296</f>
        <v>52</v>
      </c>
      <c r="O26" s="75">
        <f>Ewidencja!Q296</f>
        <v>4</v>
      </c>
      <c r="P26" s="75">
        <f>Ewidencja!R296</f>
        <v>0</v>
      </c>
      <c r="Q26" s="75">
        <f>Ewidencja!S296</f>
        <v>124930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Ewidencja!H297</f>
        <v>83</v>
      </c>
      <c r="G27" s="76">
        <f>Ewidencja!I297</f>
        <v>79</v>
      </c>
      <c r="H27" s="76">
        <f>Ewidencja!J297</f>
        <v>12</v>
      </c>
      <c r="I27" s="76">
        <f>Ewidencja!K297</f>
        <v>12</v>
      </c>
      <c r="J27" s="76">
        <f>Ewidencja!L297</f>
        <v>30</v>
      </c>
      <c r="K27" s="76">
        <f>Ewidencja!M297</f>
        <v>9</v>
      </c>
      <c r="L27" s="76">
        <f>Ewidencja!N297</f>
        <v>28</v>
      </c>
      <c r="M27" s="76">
        <f>Ewidencja!O297</f>
        <v>13</v>
      </c>
      <c r="N27" s="76">
        <f>Ewidencja!P297</f>
        <v>11</v>
      </c>
      <c r="O27" s="76">
        <f>Ewidencja!Q297</f>
        <v>2</v>
      </c>
      <c r="P27" s="76">
        <f>Ewidencja!R297</f>
        <v>0</v>
      </c>
      <c r="Q27" s="76">
        <f>Ewidencja!S297</f>
        <v>29000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Ewidencja!H298</f>
        <v>284</v>
      </c>
      <c r="G28" s="76">
        <f>Ewidencja!I298</f>
        <v>261</v>
      </c>
      <c r="H28" s="76">
        <f>Ewidencja!J298</f>
        <v>36</v>
      </c>
      <c r="I28" s="76">
        <f>Ewidencja!K298</f>
        <v>36</v>
      </c>
      <c r="J28" s="76">
        <f>Ewidencja!L298</f>
        <v>83</v>
      </c>
      <c r="K28" s="76">
        <f>Ewidencja!M298</f>
        <v>117</v>
      </c>
      <c r="L28" s="76">
        <f>Ewidencja!N298</f>
        <v>25</v>
      </c>
      <c r="M28" s="76">
        <f>Ewidencja!O298</f>
        <v>40</v>
      </c>
      <c r="N28" s="76">
        <f>Ewidencja!P298</f>
        <v>38</v>
      </c>
      <c r="O28" s="76">
        <f>Ewidencja!Q298</f>
        <v>2</v>
      </c>
      <c r="P28" s="76">
        <f>Ewidencja!R298</f>
        <v>0</v>
      </c>
      <c r="Q28" s="76">
        <f>Ewidencja!S298</f>
        <v>78930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Ewidencja!H299</f>
        <v>0</v>
      </c>
      <c r="G29" s="76">
        <f>Ewidencja!I299</f>
        <v>0</v>
      </c>
      <c r="H29" s="76">
        <f>Ewidencja!J299</f>
        <v>0</v>
      </c>
      <c r="I29" s="76">
        <f>Ewidencja!K299</f>
        <v>0</v>
      </c>
      <c r="J29" s="76">
        <f>Ewidencja!L299</f>
        <v>0</v>
      </c>
      <c r="K29" s="76">
        <f>Ewidencja!M299</f>
        <v>0</v>
      </c>
      <c r="L29" s="76">
        <f>Ewidencja!N299</f>
        <v>0</v>
      </c>
      <c r="M29" s="76">
        <f>Ewidencja!O299</f>
        <v>0</v>
      </c>
      <c r="N29" s="76">
        <f>Ewidencja!P299</f>
        <v>0</v>
      </c>
      <c r="O29" s="76">
        <f>Ewidencja!Q299</f>
        <v>0</v>
      </c>
      <c r="P29" s="76">
        <f>Ewidencja!R299</f>
        <v>0</v>
      </c>
      <c r="Q29" s="76">
        <f>Ewidencja!S299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Ewidencja!H300</f>
        <v>10</v>
      </c>
      <c r="G30" s="76">
        <f>Ewidencja!I300</f>
        <v>10</v>
      </c>
      <c r="H30" s="76">
        <f>Ewidencja!J300</f>
        <v>1</v>
      </c>
      <c r="I30" s="76">
        <f>Ewidencja!K300</f>
        <v>1</v>
      </c>
      <c r="J30" s="76">
        <f>Ewidencja!L300</f>
        <v>7</v>
      </c>
      <c r="K30" s="76">
        <f>Ewidencja!M300</f>
        <v>1</v>
      </c>
      <c r="L30" s="76">
        <f>Ewidencja!N300</f>
        <v>1</v>
      </c>
      <c r="M30" s="76">
        <f>Ewidencja!O300</f>
        <v>1</v>
      </c>
      <c r="N30" s="76">
        <f>Ewidencja!P300</f>
        <v>1</v>
      </c>
      <c r="O30" s="76">
        <f>Ewidencja!Q300</f>
        <v>0</v>
      </c>
      <c r="P30" s="76">
        <f>Ewidencja!R300</f>
        <v>0</v>
      </c>
      <c r="Q30" s="76">
        <f>Ewidencja!S300</f>
        <v>5000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Ewidencja!H301</f>
        <v>7</v>
      </c>
      <c r="G31" s="76">
        <f>Ewidencja!I301</f>
        <v>8</v>
      </c>
      <c r="H31" s="76">
        <f>Ewidencja!J301</f>
        <v>6</v>
      </c>
      <c r="I31" s="76">
        <f>Ewidencja!K301</f>
        <v>6</v>
      </c>
      <c r="J31" s="76">
        <f>Ewidencja!L301</f>
        <v>1</v>
      </c>
      <c r="K31" s="76">
        <f>Ewidencja!M301</f>
        <v>1</v>
      </c>
      <c r="L31" s="76">
        <f>Ewidencja!N301</f>
        <v>0</v>
      </c>
      <c r="M31" s="76">
        <f>Ewidencja!O301</f>
        <v>2</v>
      </c>
      <c r="N31" s="76">
        <f>Ewidencja!P301</f>
        <v>2</v>
      </c>
      <c r="O31" s="76">
        <f>Ewidencja!Q301</f>
        <v>0</v>
      </c>
      <c r="P31" s="76">
        <f>Ewidencja!R301</f>
        <v>0</v>
      </c>
      <c r="Q31" s="76">
        <f>Ewidencja!S301</f>
        <v>12000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",UPPER(Ewidencja!E308))</f>
        <v>EWIDENCJA  SPRAW Z WYKAZU S W SĄDACH OKRĘGOWYCH ZA III KWARTAŁY 2014 r. - APELACJA WARSZAWSKA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Ewidencja!H320</f>
        <v>1181</v>
      </c>
      <c r="G26" s="75">
        <f>Ewidencja!I320</f>
        <v>1198</v>
      </c>
      <c r="H26" s="75">
        <f>Ewidencja!J320</f>
        <v>303</v>
      </c>
      <c r="I26" s="75">
        <f>Ewidencja!K320</f>
        <v>300</v>
      </c>
      <c r="J26" s="75">
        <f>Ewidencja!L320</f>
        <v>410</v>
      </c>
      <c r="K26" s="75">
        <f>Ewidencja!M320</f>
        <v>332</v>
      </c>
      <c r="L26" s="75">
        <f>Ewidencja!N320</f>
        <v>153</v>
      </c>
      <c r="M26" s="75">
        <f>Ewidencja!O320</f>
        <v>141</v>
      </c>
      <c r="N26" s="75">
        <f>Ewidencja!P320</f>
        <v>132</v>
      </c>
      <c r="O26" s="75">
        <f>Ewidencja!Q320</f>
        <v>6</v>
      </c>
      <c r="P26" s="75">
        <f>Ewidencja!R320</f>
        <v>3</v>
      </c>
      <c r="Q26" s="75">
        <f>Ewidencja!S320</f>
        <v>735600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Ewidencja!H321</f>
        <v>369</v>
      </c>
      <c r="G27" s="76">
        <f>Ewidencja!I321</f>
        <v>384</v>
      </c>
      <c r="H27" s="76">
        <f>Ewidencja!J321</f>
        <v>98</v>
      </c>
      <c r="I27" s="76">
        <f>Ewidencja!K321</f>
        <v>98</v>
      </c>
      <c r="J27" s="76">
        <f>Ewidencja!L321</f>
        <v>141</v>
      </c>
      <c r="K27" s="76">
        <f>Ewidencja!M321</f>
        <v>29</v>
      </c>
      <c r="L27" s="76">
        <f>Ewidencja!N321</f>
        <v>116</v>
      </c>
      <c r="M27" s="76">
        <f>Ewidencja!O321</f>
        <v>32</v>
      </c>
      <c r="N27" s="76">
        <f>Ewidencja!P321</f>
        <v>32</v>
      </c>
      <c r="O27" s="76">
        <f>Ewidencja!Q321</f>
        <v>0</v>
      </c>
      <c r="P27" s="76">
        <f>Ewidencja!R321</f>
        <v>0</v>
      </c>
      <c r="Q27" s="76">
        <f>Ewidencja!S321</f>
        <v>225500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Ewidencja!H322</f>
        <v>697</v>
      </c>
      <c r="G28" s="76">
        <f>Ewidencja!I322</f>
        <v>722</v>
      </c>
      <c r="H28" s="76">
        <f>Ewidencja!J322</f>
        <v>173</v>
      </c>
      <c r="I28" s="76">
        <f>Ewidencja!K322</f>
        <v>170</v>
      </c>
      <c r="J28" s="76">
        <f>Ewidencja!L322</f>
        <v>217</v>
      </c>
      <c r="K28" s="76">
        <f>Ewidencja!M322</f>
        <v>296</v>
      </c>
      <c r="L28" s="76">
        <f>Ewidencja!N322</f>
        <v>36</v>
      </c>
      <c r="M28" s="76">
        <f>Ewidencja!O322</f>
        <v>79</v>
      </c>
      <c r="N28" s="76">
        <f>Ewidencja!P322</f>
        <v>71</v>
      </c>
      <c r="O28" s="76">
        <f>Ewidencja!Q322</f>
        <v>5</v>
      </c>
      <c r="P28" s="76">
        <f>Ewidencja!R322</f>
        <v>3</v>
      </c>
      <c r="Q28" s="76">
        <f>Ewidencja!S322</f>
        <v>435000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Ewidencja!H323</f>
        <v>3</v>
      </c>
      <c r="G29" s="76">
        <f>Ewidencja!I323</f>
        <v>3</v>
      </c>
      <c r="H29" s="76">
        <f>Ewidencja!J323</f>
        <v>0</v>
      </c>
      <c r="I29" s="76">
        <f>Ewidencja!K323</f>
        <v>0</v>
      </c>
      <c r="J29" s="76">
        <f>Ewidencja!L323</f>
        <v>3</v>
      </c>
      <c r="K29" s="76">
        <f>Ewidencja!M323</f>
        <v>0</v>
      </c>
      <c r="L29" s="76">
        <f>Ewidencja!N323</f>
        <v>0</v>
      </c>
      <c r="M29" s="76">
        <f>Ewidencja!O323</f>
        <v>0</v>
      </c>
      <c r="N29" s="76">
        <f>Ewidencja!P323</f>
        <v>0</v>
      </c>
      <c r="O29" s="76">
        <f>Ewidencja!Q323</f>
        <v>0</v>
      </c>
      <c r="P29" s="76">
        <f>Ewidencja!R323</f>
        <v>0</v>
      </c>
      <c r="Q29" s="76">
        <f>Ewidencja!S323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Ewidencja!H324</f>
        <v>29</v>
      </c>
      <c r="G30" s="76">
        <f>Ewidencja!I324</f>
        <v>28</v>
      </c>
      <c r="H30" s="76">
        <f>Ewidencja!J324</f>
        <v>3</v>
      </c>
      <c r="I30" s="76">
        <f>Ewidencja!K324</f>
        <v>3</v>
      </c>
      <c r="J30" s="76">
        <f>Ewidencja!L324</f>
        <v>25</v>
      </c>
      <c r="K30" s="76">
        <f>Ewidencja!M324</f>
        <v>0</v>
      </c>
      <c r="L30" s="76">
        <f>Ewidencja!N324</f>
        <v>0</v>
      </c>
      <c r="M30" s="76">
        <f>Ewidencja!O324</f>
        <v>2</v>
      </c>
      <c r="N30" s="76">
        <f>Ewidencja!P324</f>
        <v>2</v>
      </c>
      <c r="O30" s="76">
        <f>Ewidencja!Q324</f>
        <v>0</v>
      </c>
      <c r="P30" s="76">
        <f>Ewidencja!R324</f>
        <v>0</v>
      </c>
      <c r="Q30" s="76">
        <f>Ewidencja!S324</f>
        <v>7000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Ewidencja!H325</f>
        <v>83</v>
      </c>
      <c r="G31" s="76">
        <f>Ewidencja!I325</f>
        <v>61</v>
      </c>
      <c r="H31" s="76">
        <f>Ewidencja!J325</f>
        <v>29</v>
      </c>
      <c r="I31" s="76">
        <f>Ewidencja!K325</f>
        <v>29</v>
      </c>
      <c r="J31" s="76">
        <f>Ewidencja!L325</f>
        <v>24</v>
      </c>
      <c r="K31" s="76">
        <f>Ewidencja!M325</f>
        <v>7</v>
      </c>
      <c r="L31" s="76">
        <f>Ewidencja!N325</f>
        <v>1</v>
      </c>
      <c r="M31" s="76">
        <f>Ewidencja!O325</f>
        <v>28</v>
      </c>
      <c r="N31" s="76">
        <f>Ewidencja!P325</f>
        <v>27</v>
      </c>
      <c r="O31" s="76">
        <f>Ewidencja!Q325</f>
        <v>1</v>
      </c>
      <c r="P31" s="76">
        <f>Ewidencja!R325</f>
        <v>0</v>
      </c>
      <c r="Q31" s="76">
        <f>Ewidencja!S325</f>
        <v>68100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",UPPER(Ewidencja!F308))</f>
        <v>EWIDENCJA  SPRAW Z WYKAZU S W SĄDACH OKRĘGOWYCH ZA III KWARTAŁY 2014 r. - SO W WARSZAWIE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Ewidencja!H308</f>
        <v>672</v>
      </c>
      <c r="G26" s="75">
        <f>Ewidencja!I308</f>
        <v>669</v>
      </c>
      <c r="H26" s="75">
        <f>Ewidencja!J308</f>
        <v>173</v>
      </c>
      <c r="I26" s="75">
        <f>Ewidencja!K308</f>
        <v>172</v>
      </c>
      <c r="J26" s="75">
        <f>Ewidencja!L308</f>
        <v>239</v>
      </c>
      <c r="K26" s="75">
        <f>Ewidencja!M308</f>
        <v>150</v>
      </c>
      <c r="L26" s="75">
        <f>Ewidencja!N308</f>
        <v>107</v>
      </c>
      <c r="M26" s="75">
        <f>Ewidencja!O308</f>
        <v>94</v>
      </c>
      <c r="N26" s="75">
        <f>Ewidencja!P308</f>
        <v>90</v>
      </c>
      <c r="O26" s="75">
        <f>Ewidencja!Q308</f>
        <v>4</v>
      </c>
      <c r="P26" s="75">
        <f>Ewidencja!R308</f>
        <v>0</v>
      </c>
      <c r="Q26" s="75">
        <f>Ewidencja!S308</f>
        <v>419600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Ewidencja!H309</f>
        <v>278</v>
      </c>
      <c r="G27" s="76">
        <f>Ewidencja!I309</f>
        <v>276</v>
      </c>
      <c r="H27" s="76">
        <f>Ewidencja!J309</f>
        <v>79</v>
      </c>
      <c r="I27" s="76">
        <f>Ewidencja!K309</f>
        <v>79</v>
      </c>
      <c r="J27" s="76">
        <f>Ewidencja!L309</f>
        <v>86</v>
      </c>
      <c r="K27" s="76">
        <f>Ewidencja!M309</f>
        <v>25</v>
      </c>
      <c r="L27" s="76">
        <f>Ewidencja!N309</f>
        <v>86</v>
      </c>
      <c r="M27" s="76">
        <f>Ewidencja!O309</f>
        <v>24</v>
      </c>
      <c r="N27" s="76">
        <f>Ewidencja!P309</f>
        <v>24</v>
      </c>
      <c r="O27" s="76">
        <f>Ewidencja!Q309</f>
        <v>0</v>
      </c>
      <c r="P27" s="76">
        <f>Ewidencja!R309</f>
        <v>0</v>
      </c>
      <c r="Q27" s="76">
        <f>Ewidencja!S309</f>
        <v>182500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Ewidencja!H310</f>
        <v>288</v>
      </c>
      <c r="G28" s="76">
        <f>Ewidencja!I310</f>
        <v>310</v>
      </c>
      <c r="H28" s="76">
        <f>Ewidencja!J310</f>
        <v>63</v>
      </c>
      <c r="I28" s="76">
        <f>Ewidencja!K310</f>
        <v>62</v>
      </c>
      <c r="J28" s="76">
        <f>Ewidencja!L310</f>
        <v>109</v>
      </c>
      <c r="K28" s="76">
        <f>Ewidencja!M310</f>
        <v>118</v>
      </c>
      <c r="L28" s="76">
        <f>Ewidencja!N310</f>
        <v>20</v>
      </c>
      <c r="M28" s="76">
        <f>Ewidencja!O310</f>
        <v>40</v>
      </c>
      <c r="N28" s="76">
        <f>Ewidencja!P310</f>
        <v>37</v>
      </c>
      <c r="O28" s="76">
        <f>Ewidencja!Q310</f>
        <v>3</v>
      </c>
      <c r="P28" s="76">
        <f>Ewidencja!R310</f>
        <v>0</v>
      </c>
      <c r="Q28" s="76">
        <f>Ewidencja!S310</f>
        <v>165000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Ewidencja!H311</f>
        <v>1</v>
      </c>
      <c r="G29" s="76">
        <f>Ewidencja!I311</f>
        <v>1</v>
      </c>
      <c r="H29" s="76">
        <f>Ewidencja!J311</f>
        <v>0</v>
      </c>
      <c r="I29" s="76">
        <f>Ewidencja!K311</f>
        <v>0</v>
      </c>
      <c r="J29" s="76">
        <f>Ewidencja!L311</f>
        <v>1</v>
      </c>
      <c r="K29" s="76">
        <f>Ewidencja!M311</f>
        <v>0</v>
      </c>
      <c r="L29" s="76">
        <f>Ewidencja!N311</f>
        <v>0</v>
      </c>
      <c r="M29" s="76">
        <f>Ewidencja!O311</f>
        <v>0</v>
      </c>
      <c r="N29" s="76">
        <f>Ewidencja!P311</f>
        <v>0</v>
      </c>
      <c r="O29" s="76">
        <f>Ewidencja!Q311</f>
        <v>0</v>
      </c>
      <c r="P29" s="76">
        <f>Ewidencja!R311</f>
        <v>0</v>
      </c>
      <c r="Q29" s="76">
        <f>Ewidencja!S311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Ewidencja!H312</f>
        <v>22</v>
      </c>
      <c r="G30" s="76">
        <f>Ewidencja!I312</f>
        <v>21</v>
      </c>
      <c r="H30" s="76">
        <f>Ewidencja!J312</f>
        <v>2</v>
      </c>
      <c r="I30" s="76">
        <f>Ewidencja!K312</f>
        <v>2</v>
      </c>
      <c r="J30" s="76">
        <f>Ewidencja!L312</f>
        <v>19</v>
      </c>
      <c r="K30" s="76">
        <f>Ewidencja!M312</f>
        <v>0</v>
      </c>
      <c r="L30" s="76">
        <f>Ewidencja!N312</f>
        <v>0</v>
      </c>
      <c r="M30" s="76">
        <f>Ewidencja!O312</f>
        <v>2</v>
      </c>
      <c r="N30" s="76">
        <f>Ewidencja!P312</f>
        <v>2</v>
      </c>
      <c r="O30" s="76">
        <f>Ewidencja!Q312</f>
        <v>0</v>
      </c>
      <c r="P30" s="76">
        <f>Ewidencja!R312</f>
        <v>0</v>
      </c>
      <c r="Q30" s="76">
        <f>Ewidencja!S312</f>
        <v>4000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Ewidencja!H313</f>
        <v>83</v>
      </c>
      <c r="G31" s="76">
        <f>Ewidencja!I313</f>
        <v>61</v>
      </c>
      <c r="H31" s="76">
        <f>Ewidencja!J313</f>
        <v>29</v>
      </c>
      <c r="I31" s="76">
        <f>Ewidencja!K313</f>
        <v>29</v>
      </c>
      <c r="J31" s="76">
        <f>Ewidencja!L313</f>
        <v>24</v>
      </c>
      <c r="K31" s="76">
        <f>Ewidencja!M313</f>
        <v>7</v>
      </c>
      <c r="L31" s="76">
        <f>Ewidencja!N313</f>
        <v>1</v>
      </c>
      <c r="M31" s="76">
        <f>Ewidencja!O313</f>
        <v>28</v>
      </c>
      <c r="N31" s="76">
        <f>Ewidencja!P313</f>
        <v>27</v>
      </c>
      <c r="O31" s="76">
        <f>Ewidencja!Q313</f>
        <v>1</v>
      </c>
      <c r="P31" s="76">
        <f>Ewidencja!R313</f>
        <v>0</v>
      </c>
      <c r="Q31" s="76">
        <f>Ewidencja!S313</f>
        <v>68100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",UPPER(Ewidencja!F314))</f>
        <v>EWIDENCJA SPRAW Z WYKAZU S W SĄDACH OKRĘGOWYCH ZA III KWARTAŁY 2014 r. - SO WARSZAWA-PRAGA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Ewidencja!H314</f>
        <v>509</v>
      </c>
      <c r="G26" s="75">
        <f>Ewidencja!I314</f>
        <v>529</v>
      </c>
      <c r="H26" s="75">
        <f>Ewidencja!J314</f>
        <v>130</v>
      </c>
      <c r="I26" s="75">
        <f>Ewidencja!K314</f>
        <v>128</v>
      </c>
      <c r="J26" s="75">
        <f>Ewidencja!L314</f>
        <v>171</v>
      </c>
      <c r="K26" s="75">
        <f>Ewidencja!M314</f>
        <v>182</v>
      </c>
      <c r="L26" s="75">
        <f>Ewidencja!N314</f>
        <v>46</v>
      </c>
      <c r="M26" s="75">
        <f>Ewidencja!O314</f>
        <v>47</v>
      </c>
      <c r="N26" s="75">
        <f>Ewidencja!P314</f>
        <v>42</v>
      </c>
      <c r="O26" s="75">
        <f>Ewidencja!Q314</f>
        <v>2</v>
      </c>
      <c r="P26" s="75">
        <f>Ewidencja!R314</f>
        <v>3</v>
      </c>
      <c r="Q26" s="75">
        <f>Ewidencja!S314</f>
        <v>316000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Ewidencja!H315</f>
        <v>91</v>
      </c>
      <c r="G27" s="76">
        <f>Ewidencja!I315</f>
        <v>108</v>
      </c>
      <c r="H27" s="76">
        <f>Ewidencja!J315</f>
        <v>19</v>
      </c>
      <c r="I27" s="76">
        <f>Ewidencja!K315</f>
        <v>19</v>
      </c>
      <c r="J27" s="76">
        <f>Ewidencja!L315</f>
        <v>55</v>
      </c>
      <c r="K27" s="76">
        <f>Ewidencja!M315</f>
        <v>4</v>
      </c>
      <c r="L27" s="76">
        <f>Ewidencja!N315</f>
        <v>30</v>
      </c>
      <c r="M27" s="76">
        <f>Ewidencja!O315</f>
        <v>8</v>
      </c>
      <c r="N27" s="76">
        <f>Ewidencja!P315</f>
        <v>8</v>
      </c>
      <c r="O27" s="76">
        <f>Ewidencja!Q315</f>
        <v>0</v>
      </c>
      <c r="P27" s="76">
        <f>Ewidencja!R315</f>
        <v>0</v>
      </c>
      <c r="Q27" s="76">
        <f>Ewidencja!S315</f>
        <v>43000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Ewidencja!H316</f>
        <v>409</v>
      </c>
      <c r="G28" s="76">
        <f>Ewidencja!I316</f>
        <v>412</v>
      </c>
      <c r="H28" s="76">
        <f>Ewidencja!J316</f>
        <v>110</v>
      </c>
      <c r="I28" s="76">
        <f>Ewidencja!K316</f>
        <v>108</v>
      </c>
      <c r="J28" s="76">
        <f>Ewidencja!L316</f>
        <v>108</v>
      </c>
      <c r="K28" s="76">
        <f>Ewidencja!M316</f>
        <v>178</v>
      </c>
      <c r="L28" s="76">
        <f>Ewidencja!N316</f>
        <v>16</v>
      </c>
      <c r="M28" s="76">
        <f>Ewidencja!O316</f>
        <v>39</v>
      </c>
      <c r="N28" s="76">
        <f>Ewidencja!P316</f>
        <v>34</v>
      </c>
      <c r="O28" s="76">
        <f>Ewidencja!Q316</f>
        <v>2</v>
      </c>
      <c r="P28" s="76">
        <f>Ewidencja!R316</f>
        <v>3</v>
      </c>
      <c r="Q28" s="76">
        <f>Ewidencja!S316</f>
        <v>270000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Ewidencja!H317</f>
        <v>2</v>
      </c>
      <c r="G29" s="76">
        <f>Ewidencja!I317</f>
        <v>2</v>
      </c>
      <c r="H29" s="76">
        <f>Ewidencja!J317</f>
        <v>0</v>
      </c>
      <c r="I29" s="76">
        <f>Ewidencja!K317</f>
        <v>0</v>
      </c>
      <c r="J29" s="76">
        <f>Ewidencja!L317</f>
        <v>2</v>
      </c>
      <c r="K29" s="76">
        <f>Ewidencja!M317</f>
        <v>0</v>
      </c>
      <c r="L29" s="76">
        <f>Ewidencja!N317</f>
        <v>0</v>
      </c>
      <c r="M29" s="76">
        <f>Ewidencja!O317</f>
        <v>0</v>
      </c>
      <c r="N29" s="76">
        <f>Ewidencja!P317</f>
        <v>0</v>
      </c>
      <c r="O29" s="76">
        <f>Ewidencja!Q317</f>
        <v>0</v>
      </c>
      <c r="P29" s="76">
        <f>Ewidencja!R317</f>
        <v>0</v>
      </c>
      <c r="Q29" s="76">
        <f>Ewidencja!S317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Ewidencja!H318</f>
        <v>7</v>
      </c>
      <c r="G30" s="76">
        <f>Ewidencja!I318</f>
        <v>7</v>
      </c>
      <c r="H30" s="76">
        <f>Ewidencja!J318</f>
        <v>1</v>
      </c>
      <c r="I30" s="76">
        <f>Ewidencja!K318</f>
        <v>1</v>
      </c>
      <c r="J30" s="76">
        <f>Ewidencja!L318</f>
        <v>6</v>
      </c>
      <c r="K30" s="76">
        <f>Ewidencja!M318</f>
        <v>0</v>
      </c>
      <c r="L30" s="76">
        <f>Ewidencja!N318</f>
        <v>0</v>
      </c>
      <c r="M30" s="76">
        <f>Ewidencja!O318</f>
        <v>0</v>
      </c>
      <c r="N30" s="76">
        <f>Ewidencja!P318</f>
        <v>0</v>
      </c>
      <c r="O30" s="76">
        <f>Ewidencja!Q318</f>
        <v>0</v>
      </c>
      <c r="P30" s="76">
        <f>Ewidencja!R318</f>
        <v>0</v>
      </c>
      <c r="Q30" s="76">
        <f>Ewidencja!S318</f>
        <v>3000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Ewidencja!H319</f>
        <v>0</v>
      </c>
      <c r="G31" s="76">
        <f>Ewidencja!I319</f>
        <v>0</v>
      </c>
      <c r="H31" s="76">
        <f>Ewidencja!J319</f>
        <v>0</v>
      </c>
      <c r="I31" s="76">
        <f>Ewidencja!K319</f>
        <v>0</v>
      </c>
      <c r="J31" s="76">
        <f>Ewidencja!L319</f>
        <v>0</v>
      </c>
      <c r="K31" s="76">
        <f>Ewidencja!M319</f>
        <v>0</v>
      </c>
      <c r="L31" s="76">
        <f>Ewidencja!N319</f>
        <v>0</v>
      </c>
      <c r="M31" s="76">
        <f>Ewidencja!O319</f>
        <v>0</v>
      </c>
      <c r="N31" s="76">
        <f>Ewidencja!P319</f>
        <v>0</v>
      </c>
      <c r="O31" s="76">
        <f>Ewidencja!Q319</f>
        <v>0</v>
      </c>
      <c r="P31" s="76">
        <f>Ewidencja!R319</f>
        <v>0</v>
      </c>
      <c r="Q31" s="76">
        <f>Ewidencja!S319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",UPPER(Ewidencja!E326))</f>
        <v>EWIDENCJA SPRAW Z WYKAZU S W SĄDACH OKRĘGOWYCH ZA III KWARTAŁY 2014 r. - APELACJA WROCŁAWSKA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Ewidencja!H356</f>
        <v>527</v>
      </c>
      <c r="G26" s="75">
        <f>Ewidencja!I356</f>
        <v>508</v>
      </c>
      <c r="H26" s="75">
        <f>Ewidencja!J356</f>
        <v>83</v>
      </c>
      <c r="I26" s="75">
        <f>Ewidencja!K356</f>
        <v>80</v>
      </c>
      <c r="J26" s="75">
        <f>Ewidencja!L356</f>
        <v>161</v>
      </c>
      <c r="K26" s="75">
        <f>Ewidencja!M356</f>
        <v>161</v>
      </c>
      <c r="L26" s="75">
        <f>Ewidencja!N356</f>
        <v>103</v>
      </c>
      <c r="M26" s="75">
        <f>Ewidencja!O356</f>
        <v>84</v>
      </c>
      <c r="N26" s="75">
        <f>Ewidencja!P356</f>
        <v>72</v>
      </c>
      <c r="O26" s="75">
        <f>Ewidencja!Q356</f>
        <v>11</v>
      </c>
      <c r="P26" s="75">
        <f>Ewidencja!R356</f>
        <v>1</v>
      </c>
      <c r="Q26" s="75">
        <f>Ewidencja!S356</f>
        <v>211200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Ewidencja!H357</f>
        <v>174</v>
      </c>
      <c r="G27" s="76">
        <f>Ewidencja!I357</f>
        <v>165</v>
      </c>
      <c r="H27" s="76">
        <f>Ewidencja!J357</f>
        <v>19</v>
      </c>
      <c r="I27" s="76">
        <f>Ewidencja!K357</f>
        <v>18</v>
      </c>
      <c r="J27" s="76">
        <f>Ewidencja!L357</f>
        <v>39</v>
      </c>
      <c r="K27" s="76">
        <f>Ewidencja!M357</f>
        <v>25</v>
      </c>
      <c r="L27" s="76">
        <f>Ewidencja!N357</f>
        <v>82</v>
      </c>
      <c r="M27" s="76">
        <f>Ewidencja!O357</f>
        <v>18</v>
      </c>
      <c r="N27" s="76">
        <f>Ewidencja!P357</f>
        <v>18</v>
      </c>
      <c r="O27" s="76">
        <f>Ewidencja!Q357</f>
        <v>0</v>
      </c>
      <c r="P27" s="76">
        <f>Ewidencja!R357</f>
        <v>0</v>
      </c>
      <c r="Q27" s="76">
        <f>Ewidencja!S357</f>
        <v>54000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Ewidencja!H358</f>
        <v>315</v>
      </c>
      <c r="G28" s="76">
        <f>Ewidencja!I358</f>
        <v>304</v>
      </c>
      <c r="H28" s="76">
        <f>Ewidencja!J358</f>
        <v>53</v>
      </c>
      <c r="I28" s="76">
        <f>Ewidencja!K358</f>
        <v>51</v>
      </c>
      <c r="J28" s="76">
        <f>Ewidencja!L358</f>
        <v>104</v>
      </c>
      <c r="K28" s="76">
        <f>Ewidencja!M358</f>
        <v>129</v>
      </c>
      <c r="L28" s="76">
        <f>Ewidencja!N358</f>
        <v>18</v>
      </c>
      <c r="M28" s="76">
        <f>Ewidencja!O358</f>
        <v>61</v>
      </c>
      <c r="N28" s="76">
        <f>Ewidencja!P358</f>
        <v>49</v>
      </c>
      <c r="O28" s="76">
        <f>Ewidencja!Q358</f>
        <v>11</v>
      </c>
      <c r="P28" s="76">
        <f>Ewidencja!R358</f>
        <v>1</v>
      </c>
      <c r="Q28" s="76">
        <f>Ewidencja!S358</f>
        <v>127500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Ewidencja!H359</f>
        <v>3</v>
      </c>
      <c r="G29" s="76">
        <f>Ewidencja!I359</f>
        <v>3</v>
      </c>
      <c r="H29" s="76">
        <f>Ewidencja!J359</f>
        <v>0</v>
      </c>
      <c r="I29" s="76">
        <f>Ewidencja!K359</f>
        <v>0</v>
      </c>
      <c r="J29" s="76">
        <f>Ewidencja!L359</f>
        <v>1</v>
      </c>
      <c r="K29" s="76">
        <f>Ewidencja!M359</f>
        <v>1</v>
      </c>
      <c r="L29" s="76">
        <f>Ewidencja!N359</f>
        <v>1</v>
      </c>
      <c r="M29" s="76">
        <f>Ewidencja!O359</f>
        <v>0</v>
      </c>
      <c r="N29" s="76">
        <f>Ewidencja!P359</f>
        <v>0</v>
      </c>
      <c r="O29" s="76">
        <f>Ewidencja!Q359</f>
        <v>0</v>
      </c>
      <c r="P29" s="76">
        <f>Ewidencja!R359</f>
        <v>0</v>
      </c>
      <c r="Q29" s="76">
        <f>Ewidencja!S359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Ewidencja!H360</f>
        <v>8</v>
      </c>
      <c r="G30" s="76">
        <f>Ewidencja!I360</f>
        <v>7</v>
      </c>
      <c r="H30" s="76">
        <f>Ewidencja!J360</f>
        <v>2</v>
      </c>
      <c r="I30" s="76">
        <f>Ewidencja!K360</f>
        <v>2</v>
      </c>
      <c r="J30" s="76">
        <f>Ewidencja!L360</f>
        <v>4</v>
      </c>
      <c r="K30" s="76">
        <f>Ewidencja!M360</f>
        <v>1</v>
      </c>
      <c r="L30" s="76">
        <f>Ewidencja!N360</f>
        <v>0</v>
      </c>
      <c r="M30" s="76">
        <f>Ewidencja!O360</f>
        <v>1</v>
      </c>
      <c r="N30" s="76">
        <f>Ewidencja!P360</f>
        <v>1</v>
      </c>
      <c r="O30" s="76">
        <f>Ewidencja!Q360</f>
        <v>0</v>
      </c>
      <c r="P30" s="76">
        <f>Ewidencja!R360</f>
        <v>0</v>
      </c>
      <c r="Q30" s="76">
        <f>Ewidencja!S360</f>
        <v>7000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Ewidencja!H361</f>
        <v>27</v>
      </c>
      <c r="G31" s="76">
        <f>Ewidencja!I361</f>
        <v>29</v>
      </c>
      <c r="H31" s="76">
        <f>Ewidencja!J361</f>
        <v>9</v>
      </c>
      <c r="I31" s="76">
        <f>Ewidencja!K361</f>
        <v>9</v>
      </c>
      <c r="J31" s="76">
        <f>Ewidencja!L361</f>
        <v>13</v>
      </c>
      <c r="K31" s="76">
        <f>Ewidencja!M361</f>
        <v>5</v>
      </c>
      <c r="L31" s="76">
        <f>Ewidencja!N361</f>
        <v>2</v>
      </c>
      <c r="M31" s="76">
        <f>Ewidencja!O361</f>
        <v>4</v>
      </c>
      <c r="N31" s="76">
        <f>Ewidencja!P361</f>
        <v>4</v>
      </c>
      <c r="O31" s="76">
        <f>Ewidencja!Q361</f>
        <v>0</v>
      </c>
      <c r="P31" s="76">
        <f>Ewidencja!R361</f>
        <v>0</v>
      </c>
      <c r="Q31" s="76">
        <f>Ewidencja!S361</f>
        <v>22700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",UPPER(Ewidencja!F326))</f>
        <v>EWIDENCJA SPRAW Z WYKAZU S W SĄDACH OKRĘGOWYCH ZA III KWARTAŁY 2014 r. - SO W JELENIEJ GÓRZE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Ewidencja!H326</f>
        <v>48</v>
      </c>
      <c r="G26" s="75">
        <f>Ewidencja!I326</f>
        <v>49</v>
      </c>
      <c r="H26" s="75">
        <f>Ewidencja!J326</f>
        <v>2</v>
      </c>
      <c r="I26" s="75">
        <f>Ewidencja!K326</f>
        <v>2</v>
      </c>
      <c r="J26" s="75">
        <f>Ewidencja!L326</f>
        <v>13</v>
      </c>
      <c r="K26" s="75">
        <f>Ewidencja!M326</f>
        <v>7</v>
      </c>
      <c r="L26" s="75">
        <f>Ewidencja!N326</f>
        <v>27</v>
      </c>
      <c r="M26" s="75">
        <f>Ewidencja!O326</f>
        <v>1</v>
      </c>
      <c r="N26" s="75">
        <f>Ewidencja!P326</f>
        <v>1</v>
      </c>
      <c r="O26" s="75">
        <f>Ewidencja!Q326</f>
        <v>0</v>
      </c>
      <c r="P26" s="75">
        <f>Ewidencja!R326</f>
        <v>0</v>
      </c>
      <c r="Q26" s="75">
        <f>Ewidencja!S326</f>
        <v>7000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Ewidencja!H327</f>
        <v>27</v>
      </c>
      <c r="G27" s="76">
        <f>Ewidencja!I327</f>
        <v>27</v>
      </c>
      <c r="H27" s="76">
        <f>Ewidencja!J327</f>
        <v>0</v>
      </c>
      <c r="I27" s="76">
        <f>Ewidencja!K327</f>
        <v>0</v>
      </c>
      <c r="J27" s="76">
        <f>Ewidencja!L327</f>
        <v>1</v>
      </c>
      <c r="K27" s="76">
        <f>Ewidencja!M327</f>
        <v>0</v>
      </c>
      <c r="L27" s="76">
        <f>Ewidencja!N327</f>
        <v>26</v>
      </c>
      <c r="M27" s="76">
        <f>Ewidencja!O327</f>
        <v>0</v>
      </c>
      <c r="N27" s="76">
        <f>Ewidencja!P327</f>
        <v>0</v>
      </c>
      <c r="O27" s="76">
        <f>Ewidencja!Q327</f>
        <v>0</v>
      </c>
      <c r="P27" s="76">
        <f>Ewidencja!R327</f>
        <v>0</v>
      </c>
      <c r="Q27" s="76">
        <f>Ewidencja!S327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Ewidencja!H328</f>
        <v>20</v>
      </c>
      <c r="G28" s="76">
        <f>Ewidencja!I328</f>
        <v>21</v>
      </c>
      <c r="H28" s="76">
        <f>Ewidencja!J328</f>
        <v>2</v>
      </c>
      <c r="I28" s="76">
        <f>Ewidencja!K328</f>
        <v>2</v>
      </c>
      <c r="J28" s="76">
        <f>Ewidencja!L328</f>
        <v>11</v>
      </c>
      <c r="K28" s="76">
        <f>Ewidencja!M328</f>
        <v>7</v>
      </c>
      <c r="L28" s="76">
        <f>Ewidencja!N328</f>
        <v>1</v>
      </c>
      <c r="M28" s="76">
        <f>Ewidencja!O328</f>
        <v>1</v>
      </c>
      <c r="N28" s="76">
        <f>Ewidencja!P328</f>
        <v>1</v>
      </c>
      <c r="O28" s="76">
        <f>Ewidencja!Q328</f>
        <v>0</v>
      </c>
      <c r="P28" s="76">
        <f>Ewidencja!R328</f>
        <v>0</v>
      </c>
      <c r="Q28" s="76">
        <f>Ewidencja!S328</f>
        <v>7000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Ewidencja!H329</f>
        <v>0</v>
      </c>
      <c r="G29" s="76">
        <f>Ewidencja!I329</f>
        <v>0</v>
      </c>
      <c r="H29" s="76">
        <f>Ewidencja!J329</f>
        <v>0</v>
      </c>
      <c r="I29" s="76">
        <f>Ewidencja!K329</f>
        <v>0</v>
      </c>
      <c r="J29" s="76">
        <f>Ewidencja!L329</f>
        <v>0</v>
      </c>
      <c r="K29" s="76">
        <f>Ewidencja!M329</f>
        <v>0</v>
      </c>
      <c r="L29" s="76">
        <f>Ewidencja!N329</f>
        <v>0</v>
      </c>
      <c r="M29" s="76">
        <f>Ewidencja!O329</f>
        <v>0</v>
      </c>
      <c r="N29" s="76">
        <f>Ewidencja!P329</f>
        <v>0</v>
      </c>
      <c r="O29" s="76">
        <f>Ewidencja!Q329</f>
        <v>0</v>
      </c>
      <c r="P29" s="76">
        <f>Ewidencja!R329</f>
        <v>0</v>
      </c>
      <c r="Q29" s="76">
        <f>Ewidencja!S329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Ewidencja!H330</f>
        <v>1</v>
      </c>
      <c r="G30" s="76">
        <f>Ewidencja!I330</f>
        <v>1</v>
      </c>
      <c r="H30" s="76">
        <f>Ewidencja!J330</f>
        <v>0</v>
      </c>
      <c r="I30" s="76">
        <f>Ewidencja!K330</f>
        <v>0</v>
      </c>
      <c r="J30" s="76">
        <f>Ewidencja!L330</f>
        <v>1</v>
      </c>
      <c r="K30" s="76">
        <f>Ewidencja!M330</f>
        <v>0</v>
      </c>
      <c r="L30" s="76">
        <f>Ewidencja!N330</f>
        <v>0</v>
      </c>
      <c r="M30" s="76">
        <f>Ewidencja!O330</f>
        <v>0</v>
      </c>
      <c r="N30" s="76">
        <f>Ewidencja!P330</f>
        <v>0</v>
      </c>
      <c r="O30" s="76">
        <f>Ewidencja!Q330</f>
        <v>0</v>
      </c>
      <c r="P30" s="76">
        <f>Ewidencja!R330</f>
        <v>0</v>
      </c>
      <c r="Q30" s="76">
        <f>Ewidencja!S330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Ewidencja!H331</f>
        <v>0</v>
      </c>
      <c r="G31" s="76">
        <f>Ewidencja!I331</f>
        <v>0</v>
      </c>
      <c r="H31" s="76">
        <f>Ewidencja!J331</f>
        <v>0</v>
      </c>
      <c r="I31" s="76">
        <f>Ewidencja!K331</f>
        <v>0</v>
      </c>
      <c r="J31" s="76">
        <f>Ewidencja!L331</f>
        <v>0</v>
      </c>
      <c r="K31" s="76">
        <f>Ewidencja!M331</f>
        <v>0</v>
      </c>
      <c r="L31" s="76">
        <f>Ewidencja!N331</f>
        <v>0</v>
      </c>
      <c r="M31" s="76">
        <f>Ewidencja!O331</f>
        <v>0</v>
      </c>
      <c r="N31" s="76">
        <f>Ewidencja!P331</f>
        <v>0</v>
      </c>
      <c r="O31" s="76">
        <f>Ewidencja!Q331</f>
        <v>0</v>
      </c>
      <c r="P31" s="76">
        <f>Ewidencja!R331</f>
        <v>0</v>
      </c>
      <c r="Q31" s="76">
        <f>Ewidencja!S331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 SPRAW Z WYKAZU S W SĄDACH OKRĘGOWYCH ",Ustawienia!I8," - ",UPPER(Ewidencja!F332))</f>
        <v>EWIDENCJA   SPRAW Z WYKAZU S W SĄDACH OKRĘGOWYCH ZA III KWARTAŁY 2014 r. - SO W LEGNICY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Ewidencja!H332</f>
        <v>52</v>
      </c>
      <c r="G26" s="75">
        <f>Ewidencja!I332</f>
        <v>40</v>
      </c>
      <c r="H26" s="75">
        <f>Ewidencja!J332</f>
        <v>3</v>
      </c>
      <c r="I26" s="75">
        <f>Ewidencja!K332</f>
        <v>3</v>
      </c>
      <c r="J26" s="75">
        <f>Ewidencja!L332</f>
        <v>10</v>
      </c>
      <c r="K26" s="75">
        <f>Ewidencja!M332</f>
        <v>15</v>
      </c>
      <c r="L26" s="75">
        <f>Ewidencja!N332</f>
        <v>12</v>
      </c>
      <c r="M26" s="75">
        <f>Ewidencja!O332</f>
        <v>15</v>
      </c>
      <c r="N26" s="75">
        <f>Ewidencja!P332</f>
        <v>15</v>
      </c>
      <c r="O26" s="75">
        <f>Ewidencja!Q332</f>
        <v>0</v>
      </c>
      <c r="P26" s="75">
        <f>Ewidencja!R332</f>
        <v>0</v>
      </c>
      <c r="Q26" s="75">
        <f>Ewidencja!S332</f>
        <v>6000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Ewidencja!H333</f>
        <v>11</v>
      </c>
      <c r="G27" s="76">
        <f>Ewidencja!I333</f>
        <v>11</v>
      </c>
      <c r="H27" s="76">
        <f>Ewidencja!J333</f>
        <v>0</v>
      </c>
      <c r="I27" s="76">
        <f>Ewidencja!K333</f>
        <v>0</v>
      </c>
      <c r="J27" s="76">
        <f>Ewidencja!L333</f>
        <v>2</v>
      </c>
      <c r="K27" s="76">
        <f>Ewidencja!M333</f>
        <v>0</v>
      </c>
      <c r="L27" s="76">
        <f>Ewidencja!N333</f>
        <v>9</v>
      </c>
      <c r="M27" s="76">
        <f>Ewidencja!O333</f>
        <v>0</v>
      </c>
      <c r="N27" s="76">
        <f>Ewidencja!P333</f>
        <v>0</v>
      </c>
      <c r="O27" s="76">
        <f>Ewidencja!Q333</f>
        <v>0</v>
      </c>
      <c r="P27" s="76">
        <f>Ewidencja!R333</f>
        <v>0</v>
      </c>
      <c r="Q27" s="76">
        <f>Ewidencja!S333</f>
        <v>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Ewidencja!H334</f>
        <v>34</v>
      </c>
      <c r="G28" s="76">
        <f>Ewidencja!I334</f>
        <v>23</v>
      </c>
      <c r="H28" s="76">
        <f>Ewidencja!J334</f>
        <v>3</v>
      </c>
      <c r="I28" s="76">
        <f>Ewidencja!K334</f>
        <v>3</v>
      </c>
      <c r="J28" s="76">
        <f>Ewidencja!L334</f>
        <v>5</v>
      </c>
      <c r="K28" s="76">
        <f>Ewidencja!M334</f>
        <v>12</v>
      </c>
      <c r="L28" s="76">
        <f>Ewidencja!N334</f>
        <v>3</v>
      </c>
      <c r="M28" s="76">
        <f>Ewidencja!O334</f>
        <v>13</v>
      </c>
      <c r="N28" s="76">
        <f>Ewidencja!P334</f>
        <v>13</v>
      </c>
      <c r="O28" s="76">
        <f>Ewidencja!Q334</f>
        <v>0</v>
      </c>
      <c r="P28" s="76">
        <f>Ewidencja!R334</f>
        <v>0</v>
      </c>
      <c r="Q28" s="76">
        <f>Ewidencja!S334</f>
        <v>6000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Ewidencja!H335</f>
        <v>0</v>
      </c>
      <c r="G29" s="76">
        <f>Ewidencja!I335</f>
        <v>0</v>
      </c>
      <c r="H29" s="76">
        <f>Ewidencja!J335</f>
        <v>0</v>
      </c>
      <c r="I29" s="76">
        <f>Ewidencja!K335</f>
        <v>0</v>
      </c>
      <c r="J29" s="76">
        <f>Ewidencja!L335</f>
        <v>0</v>
      </c>
      <c r="K29" s="76">
        <f>Ewidencja!M335</f>
        <v>0</v>
      </c>
      <c r="L29" s="76">
        <f>Ewidencja!N335</f>
        <v>0</v>
      </c>
      <c r="M29" s="76">
        <f>Ewidencja!O335</f>
        <v>0</v>
      </c>
      <c r="N29" s="76">
        <f>Ewidencja!P335</f>
        <v>0</v>
      </c>
      <c r="O29" s="76">
        <f>Ewidencja!Q335</f>
        <v>0</v>
      </c>
      <c r="P29" s="76">
        <f>Ewidencja!R335</f>
        <v>0</v>
      </c>
      <c r="Q29" s="76">
        <f>Ewidencja!S335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Ewidencja!H336</f>
        <v>0</v>
      </c>
      <c r="G30" s="76">
        <f>Ewidencja!I336</f>
        <v>0</v>
      </c>
      <c r="H30" s="76">
        <f>Ewidencja!J336</f>
        <v>0</v>
      </c>
      <c r="I30" s="76">
        <f>Ewidencja!K336</f>
        <v>0</v>
      </c>
      <c r="J30" s="76">
        <f>Ewidencja!L336</f>
        <v>0</v>
      </c>
      <c r="K30" s="76">
        <f>Ewidencja!M336</f>
        <v>0</v>
      </c>
      <c r="L30" s="76">
        <f>Ewidencja!N336</f>
        <v>0</v>
      </c>
      <c r="M30" s="76">
        <f>Ewidencja!O336</f>
        <v>0</v>
      </c>
      <c r="N30" s="76">
        <f>Ewidencja!P336</f>
        <v>0</v>
      </c>
      <c r="O30" s="76">
        <f>Ewidencja!Q336</f>
        <v>0</v>
      </c>
      <c r="P30" s="76">
        <f>Ewidencja!R336</f>
        <v>0</v>
      </c>
      <c r="Q30" s="76">
        <f>Ewidencja!S336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Ewidencja!H337</f>
        <v>7</v>
      </c>
      <c r="G31" s="76">
        <f>Ewidencja!I337</f>
        <v>6</v>
      </c>
      <c r="H31" s="76">
        <f>Ewidencja!J337</f>
        <v>0</v>
      </c>
      <c r="I31" s="76">
        <f>Ewidencja!K337</f>
        <v>0</v>
      </c>
      <c r="J31" s="76">
        <f>Ewidencja!L337</f>
        <v>3</v>
      </c>
      <c r="K31" s="76">
        <f>Ewidencja!M337</f>
        <v>3</v>
      </c>
      <c r="L31" s="76">
        <f>Ewidencja!N337</f>
        <v>0</v>
      </c>
      <c r="M31" s="76">
        <f>Ewidencja!O337</f>
        <v>2</v>
      </c>
      <c r="N31" s="76">
        <f>Ewidencja!P337</f>
        <v>2</v>
      </c>
      <c r="O31" s="76">
        <f>Ewidencja!Q337</f>
        <v>0</v>
      </c>
      <c r="P31" s="76">
        <f>Ewidencja!R337</f>
        <v>0</v>
      </c>
      <c r="Q31" s="76">
        <f>Ewidencja!S337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",UPPER(Ewidencja!F338))</f>
        <v>EWIDENCJA SPRAW Z WYKAZU S W SĄDACH OKRĘGOWYCH ZA III KWARTAŁY 2014 r. - SO W OPOLU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Ewidencja!H338</f>
        <v>92</v>
      </c>
      <c r="G26" s="75">
        <f>Ewidencja!I338</f>
        <v>106</v>
      </c>
      <c r="H26" s="75">
        <f>Ewidencja!J338</f>
        <v>6</v>
      </c>
      <c r="I26" s="75">
        <f>Ewidencja!K338</f>
        <v>6</v>
      </c>
      <c r="J26" s="75">
        <f>Ewidencja!L338</f>
        <v>37</v>
      </c>
      <c r="K26" s="75">
        <f>Ewidencja!M338</f>
        <v>60</v>
      </c>
      <c r="L26" s="75">
        <f>Ewidencja!N338</f>
        <v>3</v>
      </c>
      <c r="M26" s="75">
        <f>Ewidencja!O338</f>
        <v>12</v>
      </c>
      <c r="N26" s="75">
        <f>Ewidencja!P338</f>
        <v>12</v>
      </c>
      <c r="O26" s="75">
        <f>Ewidencja!Q338</f>
        <v>0</v>
      </c>
      <c r="P26" s="75">
        <f>Ewidencja!R338</f>
        <v>0</v>
      </c>
      <c r="Q26" s="75">
        <f>Ewidencja!S338</f>
        <v>21700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Ewidencja!H339</f>
        <v>24</v>
      </c>
      <c r="G27" s="76">
        <f>Ewidencja!I339</f>
        <v>21</v>
      </c>
      <c r="H27" s="76">
        <f>Ewidencja!J339</f>
        <v>2</v>
      </c>
      <c r="I27" s="76">
        <f>Ewidencja!K339</f>
        <v>2</v>
      </c>
      <c r="J27" s="76">
        <f>Ewidencja!L339</f>
        <v>10</v>
      </c>
      <c r="K27" s="76">
        <f>Ewidencja!M339</f>
        <v>7</v>
      </c>
      <c r="L27" s="76">
        <f>Ewidencja!N339</f>
        <v>2</v>
      </c>
      <c r="M27" s="76">
        <f>Ewidencja!O339</f>
        <v>4</v>
      </c>
      <c r="N27" s="76">
        <f>Ewidencja!P339</f>
        <v>4</v>
      </c>
      <c r="O27" s="76">
        <f>Ewidencja!Q339</f>
        <v>0</v>
      </c>
      <c r="P27" s="76">
        <f>Ewidencja!R339</f>
        <v>0</v>
      </c>
      <c r="Q27" s="76">
        <f>Ewidencja!S339</f>
        <v>12000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Ewidencja!H340</f>
        <v>58</v>
      </c>
      <c r="G28" s="76">
        <f>Ewidencja!I340</f>
        <v>73</v>
      </c>
      <c r="H28" s="76">
        <f>Ewidencja!J340</f>
        <v>2</v>
      </c>
      <c r="I28" s="76">
        <f>Ewidencja!K340</f>
        <v>2</v>
      </c>
      <c r="J28" s="76">
        <f>Ewidencja!L340</f>
        <v>21</v>
      </c>
      <c r="K28" s="76">
        <f>Ewidencja!M340</f>
        <v>50</v>
      </c>
      <c r="L28" s="76">
        <f>Ewidencja!N340</f>
        <v>0</v>
      </c>
      <c r="M28" s="76">
        <f>Ewidencja!O340</f>
        <v>8</v>
      </c>
      <c r="N28" s="76">
        <f>Ewidencja!P340</f>
        <v>8</v>
      </c>
      <c r="O28" s="76">
        <f>Ewidencja!Q340</f>
        <v>0</v>
      </c>
      <c r="P28" s="76">
        <f>Ewidencja!R340</f>
        <v>0</v>
      </c>
      <c r="Q28" s="76">
        <f>Ewidencja!S340</f>
        <v>5000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Ewidencja!H341</f>
        <v>1</v>
      </c>
      <c r="G29" s="76">
        <f>Ewidencja!I341</f>
        <v>1</v>
      </c>
      <c r="H29" s="76">
        <f>Ewidencja!J341</f>
        <v>0</v>
      </c>
      <c r="I29" s="76">
        <f>Ewidencja!K341</f>
        <v>0</v>
      </c>
      <c r="J29" s="76">
        <f>Ewidencja!L341</f>
        <v>1</v>
      </c>
      <c r="K29" s="76">
        <f>Ewidencja!M341</f>
        <v>0</v>
      </c>
      <c r="L29" s="76">
        <f>Ewidencja!N341</f>
        <v>0</v>
      </c>
      <c r="M29" s="76">
        <f>Ewidencja!O341</f>
        <v>0</v>
      </c>
      <c r="N29" s="76">
        <f>Ewidencja!P341</f>
        <v>0</v>
      </c>
      <c r="O29" s="76">
        <f>Ewidencja!Q341</f>
        <v>0</v>
      </c>
      <c r="P29" s="76">
        <f>Ewidencja!R341</f>
        <v>0</v>
      </c>
      <c r="Q29" s="76">
        <f>Ewidencja!S341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Ewidencja!H342</f>
        <v>2</v>
      </c>
      <c r="G30" s="76">
        <f>Ewidencja!I342</f>
        <v>2</v>
      </c>
      <c r="H30" s="76">
        <f>Ewidencja!J342</f>
        <v>1</v>
      </c>
      <c r="I30" s="76">
        <f>Ewidencja!K342</f>
        <v>1</v>
      </c>
      <c r="J30" s="76">
        <f>Ewidencja!L342</f>
        <v>0</v>
      </c>
      <c r="K30" s="76">
        <f>Ewidencja!M342</f>
        <v>1</v>
      </c>
      <c r="L30" s="76">
        <f>Ewidencja!N342</f>
        <v>0</v>
      </c>
      <c r="M30" s="76">
        <f>Ewidencja!O342</f>
        <v>0</v>
      </c>
      <c r="N30" s="76">
        <f>Ewidencja!P342</f>
        <v>0</v>
      </c>
      <c r="O30" s="76">
        <f>Ewidencja!Q342</f>
        <v>0</v>
      </c>
      <c r="P30" s="76">
        <f>Ewidencja!R342</f>
        <v>0</v>
      </c>
      <c r="Q30" s="76">
        <f>Ewidencja!S342</f>
        <v>2000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Ewidencja!H343</f>
        <v>7</v>
      </c>
      <c r="G31" s="76">
        <f>Ewidencja!I343</f>
        <v>9</v>
      </c>
      <c r="H31" s="76">
        <f>Ewidencja!J343</f>
        <v>1</v>
      </c>
      <c r="I31" s="76">
        <f>Ewidencja!K343</f>
        <v>1</v>
      </c>
      <c r="J31" s="76">
        <f>Ewidencja!L343</f>
        <v>5</v>
      </c>
      <c r="K31" s="76">
        <f>Ewidencja!M343</f>
        <v>2</v>
      </c>
      <c r="L31" s="76">
        <f>Ewidencja!N343</f>
        <v>1</v>
      </c>
      <c r="M31" s="76">
        <f>Ewidencja!O343</f>
        <v>0</v>
      </c>
      <c r="N31" s="76">
        <f>Ewidencja!P343</f>
        <v>0</v>
      </c>
      <c r="O31" s="76">
        <f>Ewidencja!Q343</f>
        <v>0</v>
      </c>
      <c r="P31" s="76">
        <f>Ewidencja!R343</f>
        <v>0</v>
      </c>
      <c r="Q31" s="76">
        <f>Ewidencja!S343</f>
        <v>2700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SPRAW Z WYKAZU S W SĄDACH OKRĘGOWYCH ",Ustawienia!I8," - ",UPPER(Ewidencja!F344))</f>
        <v>EWIDENCJA SPRAW Z WYKAZU S W SĄDACH OKRĘGOWYCH ZA III KWARTAŁY 2014 r. - SO W ŚWIDNICY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Ewidencja!H344</f>
        <v>85</v>
      </c>
      <c r="G26" s="75">
        <f>Ewidencja!I344</f>
        <v>81</v>
      </c>
      <c r="H26" s="75">
        <f>Ewidencja!J344</f>
        <v>5</v>
      </c>
      <c r="I26" s="75">
        <f>Ewidencja!K344</f>
        <v>5</v>
      </c>
      <c r="J26" s="75">
        <f>Ewidencja!L344</f>
        <v>19</v>
      </c>
      <c r="K26" s="75">
        <f>Ewidencja!M344</f>
        <v>37</v>
      </c>
      <c r="L26" s="75">
        <f>Ewidencja!N344</f>
        <v>20</v>
      </c>
      <c r="M26" s="75">
        <f>Ewidencja!O344</f>
        <v>9</v>
      </c>
      <c r="N26" s="75">
        <f>Ewidencja!P344</f>
        <v>8</v>
      </c>
      <c r="O26" s="75">
        <f>Ewidencja!Q344</f>
        <v>1</v>
      </c>
      <c r="P26" s="75">
        <f>Ewidencja!R344</f>
        <v>0</v>
      </c>
      <c r="Q26" s="75">
        <f>Ewidencja!S344</f>
        <v>10000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Ewidencja!H345</f>
        <v>34</v>
      </c>
      <c r="G27" s="76">
        <f>Ewidencja!I345</f>
        <v>32</v>
      </c>
      <c r="H27" s="76">
        <f>Ewidencja!J345</f>
        <v>2</v>
      </c>
      <c r="I27" s="76">
        <f>Ewidencja!K345</f>
        <v>2</v>
      </c>
      <c r="J27" s="76">
        <f>Ewidencja!L345</f>
        <v>6</v>
      </c>
      <c r="K27" s="76">
        <f>Ewidencja!M345</f>
        <v>11</v>
      </c>
      <c r="L27" s="76">
        <f>Ewidencja!N345</f>
        <v>13</v>
      </c>
      <c r="M27" s="76">
        <f>Ewidencja!O345</f>
        <v>3</v>
      </c>
      <c r="N27" s="76">
        <f>Ewidencja!P345</f>
        <v>3</v>
      </c>
      <c r="O27" s="76">
        <f>Ewidencja!Q345</f>
        <v>0</v>
      </c>
      <c r="P27" s="76">
        <f>Ewidencja!R345</f>
        <v>0</v>
      </c>
      <c r="Q27" s="76">
        <f>Ewidencja!S345</f>
        <v>4000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Ewidencja!H346</f>
        <v>49</v>
      </c>
      <c r="G28" s="76">
        <f>Ewidencja!I346</f>
        <v>47</v>
      </c>
      <c r="H28" s="76">
        <f>Ewidencja!J346</f>
        <v>3</v>
      </c>
      <c r="I28" s="76">
        <f>Ewidencja!K346</f>
        <v>3</v>
      </c>
      <c r="J28" s="76">
        <f>Ewidencja!L346</f>
        <v>12</v>
      </c>
      <c r="K28" s="76">
        <f>Ewidencja!M346</f>
        <v>26</v>
      </c>
      <c r="L28" s="76">
        <f>Ewidencja!N346</f>
        <v>6</v>
      </c>
      <c r="M28" s="76">
        <f>Ewidencja!O346</f>
        <v>6</v>
      </c>
      <c r="N28" s="76">
        <f>Ewidencja!P346</f>
        <v>5</v>
      </c>
      <c r="O28" s="76">
        <f>Ewidencja!Q346</f>
        <v>1</v>
      </c>
      <c r="P28" s="76">
        <f>Ewidencja!R346</f>
        <v>0</v>
      </c>
      <c r="Q28" s="76">
        <f>Ewidencja!S346</f>
        <v>6000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Ewidencja!H347</f>
        <v>1</v>
      </c>
      <c r="G29" s="76">
        <f>Ewidencja!I347</f>
        <v>1</v>
      </c>
      <c r="H29" s="76">
        <f>Ewidencja!J347</f>
        <v>0</v>
      </c>
      <c r="I29" s="76">
        <f>Ewidencja!K347</f>
        <v>0</v>
      </c>
      <c r="J29" s="76">
        <f>Ewidencja!L347</f>
        <v>0</v>
      </c>
      <c r="K29" s="76">
        <f>Ewidencja!M347</f>
        <v>0</v>
      </c>
      <c r="L29" s="76">
        <f>Ewidencja!N347</f>
        <v>1</v>
      </c>
      <c r="M29" s="76">
        <f>Ewidencja!O347</f>
        <v>0</v>
      </c>
      <c r="N29" s="76">
        <f>Ewidencja!P347</f>
        <v>0</v>
      </c>
      <c r="O29" s="76">
        <f>Ewidencja!Q347</f>
        <v>0</v>
      </c>
      <c r="P29" s="76">
        <f>Ewidencja!R347</f>
        <v>0</v>
      </c>
      <c r="Q29" s="76">
        <f>Ewidencja!S347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Ewidencja!H348</f>
        <v>1</v>
      </c>
      <c r="G30" s="76">
        <f>Ewidencja!I348</f>
        <v>1</v>
      </c>
      <c r="H30" s="76">
        <f>Ewidencja!J348</f>
        <v>0</v>
      </c>
      <c r="I30" s="76">
        <f>Ewidencja!K348</f>
        <v>0</v>
      </c>
      <c r="J30" s="76">
        <f>Ewidencja!L348</f>
        <v>1</v>
      </c>
      <c r="K30" s="76">
        <f>Ewidencja!M348</f>
        <v>0</v>
      </c>
      <c r="L30" s="76">
        <f>Ewidencja!N348</f>
        <v>0</v>
      </c>
      <c r="M30" s="76">
        <f>Ewidencja!O348</f>
        <v>0</v>
      </c>
      <c r="N30" s="76">
        <f>Ewidencja!P348</f>
        <v>0</v>
      </c>
      <c r="O30" s="76">
        <f>Ewidencja!Q348</f>
        <v>0</v>
      </c>
      <c r="P30" s="76">
        <f>Ewidencja!R348</f>
        <v>0</v>
      </c>
      <c r="Q30" s="76">
        <f>Ewidencja!S348</f>
        <v>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Ewidencja!H349</f>
        <v>0</v>
      </c>
      <c r="G31" s="76">
        <f>Ewidencja!I349</f>
        <v>0</v>
      </c>
      <c r="H31" s="76">
        <f>Ewidencja!J349</f>
        <v>0</v>
      </c>
      <c r="I31" s="76">
        <f>Ewidencja!K349</f>
        <v>0</v>
      </c>
      <c r="J31" s="76">
        <f>Ewidencja!L349</f>
        <v>0</v>
      </c>
      <c r="K31" s="76">
        <f>Ewidencja!M349</f>
        <v>0</v>
      </c>
      <c r="L31" s="76">
        <f>Ewidencja!N349</f>
        <v>0</v>
      </c>
      <c r="M31" s="76">
        <f>Ewidencja!O349</f>
        <v>0</v>
      </c>
      <c r="N31" s="76">
        <f>Ewidencja!P349</f>
        <v>0</v>
      </c>
      <c r="O31" s="76">
        <f>Ewidencja!Q349</f>
        <v>0</v>
      </c>
      <c r="P31" s="76">
        <f>Ewidencja!R349</f>
        <v>0</v>
      </c>
      <c r="Q31" s="76">
        <f>Ewidencja!S349</f>
        <v>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autoPageBreaks="0" fitToPage="1"/>
  </sheetPr>
  <dimension ref="A1:U419"/>
  <sheetViews>
    <sheetView showGridLines="0" topLeftCell="A5" zoomScaleNormal="100" workbookViewId="0">
      <selection activeCell="E17" sqref="E17:E21"/>
    </sheetView>
  </sheetViews>
  <sheetFormatPr defaultRowHeight="11.25" x14ac:dyDescent="0.2"/>
  <cols>
    <col min="1" max="1" width="3.1640625" style="38" customWidth="1"/>
    <col min="2" max="2" width="3.83203125" style="38" customWidth="1"/>
    <col min="3" max="3" width="19" style="38" hidden="1" customWidth="1"/>
    <col min="4" max="4" width="15.33203125" style="38" hidden="1" customWidth="1"/>
    <col min="5" max="5" width="25.6640625" style="38" customWidth="1"/>
    <col min="6" max="17" width="15.6640625" style="38" customWidth="1"/>
    <col min="18" max="18" width="12.83203125" style="38" customWidth="1"/>
    <col min="19" max="19" width="13.1640625" style="38" customWidth="1"/>
    <col min="20" max="20" width="12.83203125" style="38" customWidth="1"/>
    <col min="21" max="21" width="12.1640625" style="38" hidden="1" customWidth="1"/>
    <col min="22" max="22" width="23.83203125" style="38" customWidth="1"/>
    <col min="23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/>
      <c r="F4" s="29"/>
      <c r="H4" s="29"/>
      <c r="I4" s="28"/>
      <c r="J4" s="28"/>
      <c r="K4" s="28"/>
      <c r="L4" s="28"/>
      <c r="M4" s="28"/>
      <c r="N4" s="28"/>
    </row>
    <row r="5" spans="1:18" s="9" customFormat="1" ht="3.75" customHeight="1" x14ac:dyDescent="0.2">
      <c r="D5" s="28"/>
      <c r="E5" s="30"/>
      <c r="F5" s="29"/>
      <c r="G5" s="29"/>
      <c r="H5" s="29"/>
      <c r="I5" s="28"/>
      <c r="J5" s="28"/>
      <c r="K5" s="28"/>
      <c r="L5" s="28"/>
      <c r="M5" s="28"/>
      <c r="N5" s="28"/>
    </row>
    <row r="6" spans="1:18" s="9" customFormat="1" x14ac:dyDescent="0.2">
      <c r="D6" s="28"/>
      <c r="E6" s="30"/>
      <c r="F6" s="29"/>
      <c r="G6" s="29"/>
      <c r="H6" s="29"/>
      <c r="I6" s="28"/>
      <c r="J6" s="28"/>
      <c r="K6" s="28"/>
      <c r="L6" s="28"/>
      <c r="M6" s="28"/>
      <c r="N6" s="28"/>
    </row>
    <row r="7" spans="1:18" s="9" customFormat="1" ht="3.75" customHeight="1" x14ac:dyDescent="0.2">
      <c r="D7" s="28"/>
      <c r="E7" s="30"/>
      <c r="F7" s="29"/>
      <c r="G7" s="29"/>
      <c r="H7" s="29"/>
      <c r="I7" s="28"/>
      <c r="J7" s="28"/>
      <c r="K7" s="28"/>
      <c r="L7" s="28"/>
      <c r="M7" s="28"/>
      <c r="N7" s="28"/>
    </row>
    <row r="8" spans="1:18" s="9" customFormat="1" x14ac:dyDescent="0.2">
      <c r="D8" s="28"/>
      <c r="E8" s="30"/>
      <c r="F8" s="29"/>
      <c r="G8" s="29"/>
      <c r="H8" s="29"/>
      <c r="I8" s="28"/>
      <c r="J8" s="28"/>
      <c r="K8" s="28"/>
      <c r="L8" s="28"/>
      <c r="M8" s="28"/>
      <c r="N8" s="28"/>
    </row>
    <row r="9" spans="1:18" s="9" customFormat="1" ht="3.75" customHeight="1" x14ac:dyDescent="0.2">
      <c r="D9" s="28"/>
      <c r="E9" s="30"/>
      <c r="F9" s="29"/>
      <c r="G9" s="29"/>
      <c r="H9" s="29"/>
      <c r="I9" s="28"/>
      <c r="J9" s="28"/>
      <c r="K9" s="28"/>
      <c r="L9" s="28"/>
      <c r="M9" s="28"/>
      <c r="N9" s="28"/>
    </row>
    <row r="10" spans="1:18" s="9" customFormat="1" x14ac:dyDescent="0.2">
      <c r="D10" s="28"/>
      <c r="E10" s="30"/>
      <c r="F10" s="29"/>
      <c r="G10" s="29"/>
      <c r="H10" s="29"/>
      <c r="I10" s="28"/>
      <c r="J10" s="28"/>
      <c r="K10" s="28"/>
      <c r="L10" s="28"/>
      <c r="M10" s="28"/>
      <c r="N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idden="1" x14ac:dyDescent="0.2">
      <c r="A12" s="4"/>
      <c r="B12" s="4"/>
      <c r="C12" s="4"/>
      <c r="D12" s="5"/>
      <c r="E12" s="12"/>
      <c r="F12" s="12"/>
      <c r="G12" s="11"/>
      <c r="H12" s="58" t="e">
        <f>TRUNC(RIGHT(E12,1))</f>
        <v>#VALUE!</v>
      </c>
      <c r="I12" s="59" t="e">
        <f>TRUNC(LEFT(E12,4))</f>
        <v>#VALUE!</v>
      </c>
      <c r="J12" s="11" t="e">
        <f>IF(H12=4,CONCATENATE("w ",I12,"r."),IF(H12=2,CONCATENATE("w I półroczu ",I12,"r."),IF(H12=1,CONCATENATE("w I kwartale ",I12,"r."),CONCATENATE("za III kwartały ",I12,"r."))))</f>
        <v>#VALUE!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0.9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53" t="str">
        <f>CONCATENATE("EWIDENCJA  SPRAW Z WYKAZU S W SĄDACH OKRĘGOWYCH ",Ustawienia!I8," - ",UPPER(Ewidencja!F350))</f>
        <v>EWIDENCJA  SPRAW Z WYKAZU S W SĄDACH OKRĘGOWYCH ZA III KWARTAŁY 2014 r. - SO WE WROCŁAWIU</v>
      </c>
      <c r="F15" s="13"/>
    </row>
    <row r="16" spans="1:18" customFormat="1" ht="10.9" customHeight="1" x14ac:dyDescent="0.2"/>
    <row r="17" spans="5:21" customFormat="1" ht="13.9" customHeight="1" x14ac:dyDescent="0.2">
      <c r="E17" s="82" t="s">
        <v>26</v>
      </c>
      <c r="F17" s="83" t="s">
        <v>27</v>
      </c>
      <c r="G17" s="86" t="s">
        <v>28</v>
      </c>
      <c r="H17" s="87"/>
      <c r="I17" s="87"/>
      <c r="J17" s="87"/>
      <c r="K17" s="87"/>
      <c r="L17" s="87"/>
      <c r="M17" s="91" t="s">
        <v>33</v>
      </c>
      <c r="N17" s="92"/>
      <c r="O17" s="92"/>
      <c r="P17" s="93"/>
      <c r="Q17" s="88" t="s">
        <v>35</v>
      </c>
    </row>
    <row r="18" spans="5:21" customFormat="1" ht="3.6" hidden="1" customHeight="1" x14ac:dyDescent="0.2">
      <c r="E18" s="82"/>
      <c r="F18" s="8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89"/>
    </row>
    <row r="19" spans="5:21" customFormat="1" ht="11.25" customHeight="1" x14ac:dyDescent="0.2">
      <c r="E19" s="82"/>
      <c r="F19" s="84"/>
      <c r="G19" s="83" t="s">
        <v>29</v>
      </c>
      <c r="H19" s="86" t="s">
        <v>32</v>
      </c>
      <c r="I19" s="87"/>
      <c r="J19" s="87"/>
      <c r="K19" s="87"/>
      <c r="L19" s="87"/>
      <c r="M19" s="83" t="s">
        <v>29</v>
      </c>
      <c r="N19" s="91" t="s">
        <v>34</v>
      </c>
      <c r="O19" s="92"/>
      <c r="P19" s="93"/>
      <c r="Q19" s="89"/>
    </row>
    <row r="20" spans="5:21" customFormat="1" ht="19.899999999999999" customHeight="1" x14ac:dyDescent="0.2">
      <c r="E20" s="82"/>
      <c r="F20" s="84"/>
      <c r="G20" s="84"/>
      <c r="H20" s="80" t="s">
        <v>30</v>
      </c>
      <c r="I20" s="81"/>
      <c r="J20" s="86" t="s">
        <v>14</v>
      </c>
      <c r="K20" s="86" t="s">
        <v>15</v>
      </c>
      <c r="L20" s="88" t="s">
        <v>31</v>
      </c>
      <c r="M20" s="84"/>
      <c r="N20" s="83" t="s">
        <v>17</v>
      </c>
      <c r="O20" s="88" t="s">
        <v>40</v>
      </c>
      <c r="P20" s="88" t="s">
        <v>19</v>
      </c>
      <c r="Q20" s="89"/>
    </row>
    <row r="21" spans="5:21" customFormat="1" ht="44.45" customHeight="1" x14ac:dyDescent="0.2">
      <c r="E21" s="82"/>
      <c r="F21" s="85"/>
      <c r="G21" s="85"/>
      <c r="H21" s="48" t="s">
        <v>12</v>
      </c>
      <c r="I21" s="47" t="s">
        <v>36</v>
      </c>
      <c r="J21" s="87"/>
      <c r="K21" s="87"/>
      <c r="L21" s="94"/>
      <c r="M21" s="85"/>
      <c r="N21" s="85"/>
      <c r="O21" s="90"/>
      <c r="P21" s="90"/>
      <c r="Q21" s="90"/>
    </row>
    <row r="22" spans="5:21" customFormat="1" ht="11.4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5:21" customFormat="1" ht="11.25" hidden="1" customHeight="1" x14ac:dyDescent="0.2"/>
    <row r="24" spans="5:21" customFormat="1" ht="12.75" hidden="1" x14ac:dyDescent="0.2">
      <c r="E24" s="6" t="s">
        <v>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5:21" customFormat="1" hidden="1" x14ac:dyDescent="0.2"/>
    <row r="26" spans="5:21" customFormat="1" ht="18" customHeight="1" x14ac:dyDescent="0.2">
      <c r="E26" s="73" t="str">
        <f>Ewidencja!G56</f>
        <v>Ogółem spraw</v>
      </c>
      <c r="F26" s="75">
        <f>Ewidencja!H350</f>
        <v>250</v>
      </c>
      <c r="G26" s="75">
        <f>Ewidencja!I350</f>
        <v>232</v>
      </c>
      <c r="H26" s="75">
        <f>Ewidencja!J350</f>
        <v>67</v>
      </c>
      <c r="I26" s="75">
        <f>Ewidencja!K350</f>
        <v>64</v>
      </c>
      <c r="J26" s="75">
        <f>Ewidencja!L350</f>
        <v>82</v>
      </c>
      <c r="K26" s="75">
        <f>Ewidencja!M350</f>
        <v>42</v>
      </c>
      <c r="L26" s="75">
        <f>Ewidencja!N350</f>
        <v>41</v>
      </c>
      <c r="M26" s="75">
        <f>Ewidencja!O350</f>
        <v>47</v>
      </c>
      <c r="N26" s="75">
        <f>Ewidencja!P350</f>
        <v>36</v>
      </c>
      <c r="O26" s="75">
        <f>Ewidencja!Q350</f>
        <v>10</v>
      </c>
      <c r="P26" s="75">
        <f>Ewidencja!R350</f>
        <v>1</v>
      </c>
      <c r="Q26" s="75">
        <f>Ewidencja!S350</f>
        <v>166500</v>
      </c>
    </row>
    <row r="27" spans="5:21" customFormat="1" ht="18" customHeight="1" x14ac:dyDescent="0.2">
      <c r="E27" s="74" t="str">
        <f>Ewidencja!G57</f>
        <v>Karnych i wykroczeniowych</v>
      </c>
      <c r="F27" s="76">
        <f>Ewidencja!H351</f>
        <v>78</v>
      </c>
      <c r="G27" s="76">
        <f>Ewidencja!I351</f>
        <v>74</v>
      </c>
      <c r="H27" s="76">
        <f>Ewidencja!J351</f>
        <v>15</v>
      </c>
      <c r="I27" s="76">
        <f>Ewidencja!K351</f>
        <v>14</v>
      </c>
      <c r="J27" s="76">
        <f>Ewidencja!L351</f>
        <v>20</v>
      </c>
      <c r="K27" s="76">
        <f>Ewidencja!M351</f>
        <v>7</v>
      </c>
      <c r="L27" s="76">
        <f>Ewidencja!N351</f>
        <v>32</v>
      </c>
      <c r="M27" s="76">
        <f>Ewidencja!O351</f>
        <v>11</v>
      </c>
      <c r="N27" s="76">
        <f>Ewidencja!P351</f>
        <v>11</v>
      </c>
      <c r="O27" s="76">
        <f>Ewidencja!Q351</f>
        <v>0</v>
      </c>
      <c r="P27" s="76">
        <f>Ewidencja!R351</f>
        <v>0</v>
      </c>
      <c r="Q27" s="76">
        <f>Ewidencja!S351</f>
        <v>38000</v>
      </c>
      <c r="U27">
        <f>IF(ROUND(S27,1)=ROUND(T27,1),1,IF(ROUND(S27,1)&gt;ROUND(U25,1),2,IF(ROUND(S27,1)&lt;ROUND(T27,1),3,0)))</f>
        <v>1</v>
      </c>
    </row>
    <row r="28" spans="5:21" customFormat="1" ht="18" customHeight="1" x14ac:dyDescent="0.2">
      <c r="E28" s="74" t="str">
        <f>Ewidencja!G58</f>
        <v>Cywilnych</v>
      </c>
      <c r="F28" s="76">
        <f>Ewidencja!H352</f>
        <v>154</v>
      </c>
      <c r="G28" s="76">
        <f>Ewidencja!I352</f>
        <v>140</v>
      </c>
      <c r="H28" s="76">
        <f>Ewidencja!J352</f>
        <v>43</v>
      </c>
      <c r="I28" s="76">
        <f>Ewidencja!K352</f>
        <v>41</v>
      </c>
      <c r="J28" s="76">
        <f>Ewidencja!L352</f>
        <v>55</v>
      </c>
      <c r="K28" s="76">
        <f>Ewidencja!M352</f>
        <v>34</v>
      </c>
      <c r="L28" s="76">
        <f>Ewidencja!N352</f>
        <v>8</v>
      </c>
      <c r="M28" s="76">
        <f>Ewidencja!O352</f>
        <v>33</v>
      </c>
      <c r="N28" s="76">
        <f>Ewidencja!P352</f>
        <v>22</v>
      </c>
      <c r="O28" s="76">
        <f>Ewidencja!Q352</f>
        <v>10</v>
      </c>
      <c r="P28" s="76">
        <f>Ewidencja!R352</f>
        <v>1</v>
      </c>
      <c r="Q28" s="76">
        <f>Ewidencja!S352</f>
        <v>103500</v>
      </c>
      <c r="U28">
        <f t="shared" ref="U28:U37" si="0">IF(ROUND(S28,1)=ROUND(T28,1),1,IF(ROUND(S28,1)&gt;ROUND(U26,1),2,IF(ROUND(S28,1)&lt;ROUND(T28,1),3,0)))</f>
        <v>1</v>
      </c>
    </row>
    <row r="29" spans="5:21" customFormat="1" ht="18" customHeight="1" x14ac:dyDescent="0.2">
      <c r="E29" s="74" t="str">
        <f>Ewidencja!G59</f>
        <v>Ubezpieczeniowych</v>
      </c>
      <c r="F29" s="76">
        <f>Ewidencja!H353</f>
        <v>1</v>
      </c>
      <c r="G29" s="76">
        <f>Ewidencja!I353</f>
        <v>1</v>
      </c>
      <c r="H29" s="76">
        <f>Ewidencja!J353</f>
        <v>0</v>
      </c>
      <c r="I29" s="76">
        <f>Ewidencja!K353</f>
        <v>0</v>
      </c>
      <c r="J29" s="76">
        <f>Ewidencja!L353</f>
        <v>0</v>
      </c>
      <c r="K29" s="76">
        <f>Ewidencja!M353</f>
        <v>1</v>
      </c>
      <c r="L29" s="76">
        <f>Ewidencja!N353</f>
        <v>0</v>
      </c>
      <c r="M29" s="76">
        <f>Ewidencja!O353</f>
        <v>0</v>
      </c>
      <c r="N29" s="76">
        <f>Ewidencja!P353</f>
        <v>0</v>
      </c>
      <c r="O29" s="76">
        <f>Ewidencja!Q353</f>
        <v>0</v>
      </c>
      <c r="P29" s="76">
        <f>Ewidencja!R353</f>
        <v>0</v>
      </c>
      <c r="Q29" s="76">
        <f>Ewidencja!S353</f>
        <v>0</v>
      </c>
      <c r="U29">
        <f t="shared" si="0"/>
        <v>1</v>
      </c>
    </row>
    <row r="30" spans="5:21" customFormat="1" ht="18" customHeight="1" x14ac:dyDescent="0.2">
      <c r="E30" s="74" t="str">
        <f>Ewidencja!G60</f>
        <v>Pracy</v>
      </c>
      <c r="F30" s="76">
        <f>Ewidencja!H354</f>
        <v>4</v>
      </c>
      <c r="G30" s="76">
        <f>Ewidencja!I354</f>
        <v>3</v>
      </c>
      <c r="H30" s="76">
        <f>Ewidencja!J354</f>
        <v>1</v>
      </c>
      <c r="I30" s="76">
        <f>Ewidencja!K354</f>
        <v>1</v>
      </c>
      <c r="J30" s="76">
        <f>Ewidencja!L354</f>
        <v>2</v>
      </c>
      <c r="K30" s="76">
        <f>Ewidencja!M354</f>
        <v>0</v>
      </c>
      <c r="L30" s="76">
        <f>Ewidencja!N354</f>
        <v>0</v>
      </c>
      <c r="M30" s="76">
        <f>Ewidencja!O354</f>
        <v>1</v>
      </c>
      <c r="N30" s="76">
        <f>Ewidencja!P354</f>
        <v>1</v>
      </c>
      <c r="O30" s="76">
        <f>Ewidencja!Q354</f>
        <v>0</v>
      </c>
      <c r="P30" s="76">
        <f>Ewidencja!R354</f>
        <v>0</v>
      </c>
      <c r="Q30" s="76">
        <f>Ewidencja!S354</f>
        <v>5000</v>
      </c>
      <c r="U30">
        <f t="shared" si="0"/>
        <v>1</v>
      </c>
    </row>
    <row r="31" spans="5:21" customFormat="1" ht="18" customHeight="1" x14ac:dyDescent="0.2">
      <c r="E31" s="74" t="str">
        <f>Ewidencja!G61</f>
        <v>Gospodarczych</v>
      </c>
      <c r="F31" s="76">
        <f>Ewidencja!H355</f>
        <v>13</v>
      </c>
      <c r="G31" s="76">
        <f>Ewidencja!I355</f>
        <v>14</v>
      </c>
      <c r="H31" s="76">
        <f>Ewidencja!J355</f>
        <v>8</v>
      </c>
      <c r="I31" s="76">
        <f>Ewidencja!K355</f>
        <v>8</v>
      </c>
      <c r="J31" s="76">
        <f>Ewidencja!L355</f>
        <v>5</v>
      </c>
      <c r="K31" s="76">
        <f>Ewidencja!M355</f>
        <v>0</v>
      </c>
      <c r="L31" s="76">
        <f>Ewidencja!N355</f>
        <v>1</v>
      </c>
      <c r="M31" s="76">
        <f>Ewidencja!O355</f>
        <v>2</v>
      </c>
      <c r="N31" s="76">
        <f>Ewidencja!P355</f>
        <v>2</v>
      </c>
      <c r="O31" s="76">
        <f>Ewidencja!Q355</f>
        <v>0</v>
      </c>
      <c r="P31" s="76">
        <f>Ewidencja!R355</f>
        <v>0</v>
      </c>
      <c r="Q31" s="76">
        <f>Ewidencja!S355</f>
        <v>20000</v>
      </c>
      <c r="U31">
        <f t="shared" si="0"/>
        <v>1</v>
      </c>
    </row>
    <row r="32" spans="5:21" customFormat="1" x14ac:dyDescent="0.2">
      <c r="U32">
        <f t="shared" si="0"/>
        <v>1</v>
      </c>
    </row>
    <row r="33" spans="21:21" customFormat="1" x14ac:dyDescent="0.2">
      <c r="U33">
        <f t="shared" si="0"/>
        <v>1</v>
      </c>
    </row>
    <row r="34" spans="21:21" customFormat="1" x14ac:dyDescent="0.2">
      <c r="U34">
        <f t="shared" si="0"/>
        <v>1</v>
      </c>
    </row>
    <row r="35" spans="21:21" customFormat="1" x14ac:dyDescent="0.2">
      <c r="U35">
        <f t="shared" si="0"/>
        <v>1</v>
      </c>
    </row>
    <row r="36" spans="21:21" customFormat="1" x14ac:dyDescent="0.2">
      <c r="U36">
        <f t="shared" si="0"/>
        <v>1</v>
      </c>
    </row>
    <row r="37" spans="21:21" customFormat="1" x14ac:dyDescent="0.2">
      <c r="U37">
        <f t="shared" si="0"/>
        <v>1</v>
      </c>
    </row>
    <row r="38" spans="21:21" customFormat="1" x14ac:dyDescent="0.2"/>
    <row r="39" spans="21:21" customFormat="1" x14ac:dyDescent="0.2"/>
    <row r="40" spans="21:21" customFormat="1" ht="10.9" customHeight="1" x14ac:dyDescent="0.2"/>
    <row r="41" spans="21:21" customFormat="1" x14ac:dyDescent="0.2"/>
    <row r="42" spans="21:21" customFormat="1" x14ac:dyDescent="0.2"/>
    <row r="43" spans="21:21" customFormat="1" x14ac:dyDescent="0.2"/>
    <row r="44" spans="21:21" customFormat="1" x14ac:dyDescent="0.2"/>
    <row r="45" spans="21:21" customFormat="1" x14ac:dyDescent="0.2"/>
    <row r="46" spans="21:21" customFormat="1" x14ac:dyDescent="0.2"/>
    <row r="47" spans="21:21" customFormat="1" x14ac:dyDescent="0.2"/>
    <row r="48" spans="21:21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</sheetData>
  <mergeCells count="16">
    <mergeCell ref="Q17:Q21"/>
    <mergeCell ref="G19:G21"/>
    <mergeCell ref="H19:L19"/>
    <mergeCell ref="M19:M21"/>
    <mergeCell ref="N19:P19"/>
    <mergeCell ref="H20:I20"/>
    <mergeCell ref="P20:P21"/>
    <mergeCell ref="E17:E21"/>
    <mergeCell ref="F17:F21"/>
    <mergeCell ref="G17:L17"/>
    <mergeCell ref="M17:P17"/>
    <mergeCell ref="J20:J21"/>
    <mergeCell ref="K20:K21"/>
    <mergeCell ref="L20:L21"/>
    <mergeCell ref="N20:N21"/>
    <mergeCell ref="O20:O21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headerFooter alignWithMargins="0">
    <oddHeader>&amp;LWydział Statystycznej Informacji Zarządczej
Departament Strategii i Deregulacji
Ministerstwa Sprawiedliwości&amp;R&amp;D</oddHeader>
  </headerFooter>
  <rowBreaks count="2" manualBreakCount="2">
    <brk id="13" max="16383" man="1"/>
    <brk id="31" max="16383" man="1"/>
  </rowBreaks>
  <colBreaks count="1" manualBreakCount="1">
    <brk id="5" max="1048575" man="1"/>
  </colBreaks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 B B B Ao m | B B B B B B B D B  B D B B B B Bo c B B B B B  B B B B B B  B B B B B B [ B B A B A B B B B B B D B B B B [ B [ B B B B D B B B B B B B B B B B Z B B B B B B B  B B B Ao m | B B B B B B B D B  B D B B B B Bo c B B B B B  B B B B B B  B B B B B B [ B B A B A B B B B B B D B B B B [ B [ B B B B D B B B B B B B B B B B Z B B B B B B B B B 
</file>

<file path=customXml/itemProps1.xml><?xml version="1.0" encoding="utf-8"?>
<ds:datastoreItem xmlns:ds="http://schemas.openxmlformats.org/officeDocument/2006/customXml" ds:itemID="{A947F14C-B1F1-4FA4-9248-E21266DE3137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61</vt:i4>
      </vt:variant>
      <vt:variant>
        <vt:lpstr>Zakresy nazwane</vt:lpstr>
      </vt:variant>
      <vt:variant>
        <vt:i4>117</vt:i4>
      </vt:variant>
    </vt:vector>
  </HeadingPairs>
  <TitlesOfParts>
    <vt:vector size="178" baseType="lpstr">
      <vt:lpstr>Ewidencja</vt:lpstr>
      <vt:lpstr>Graph</vt:lpstr>
      <vt:lpstr>Ustawienia</vt:lpstr>
      <vt:lpstr>POLSKA</vt:lpstr>
      <vt:lpstr>Apelacja Białostocka</vt:lpstr>
      <vt:lpstr>SO Białystok</vt:lpstr>
      <vt:lpstr>SO Łomży</vt:lpstr>
      <vt:lpstr>SO w Olsztynie</vt:lpstr>
      <vt:lpstr>SO w Ostrołęce</vt:lpstr>
      <vt:lpstr>SO w Suwałkach</vt:lpstr>
      <vt:lpstr>Apelacja Gdańska</vt:lpstr>
      <vt:lpstr>SO w Bydgoszczy</vt:lpstr>
      <vt:lpstr>SO w Elblągu </vt:lpstr>
      <vt:lpstr>SO w Gdańsku</vt:lpstr>
      <vt:lpstr>SO w Słupsku</vt:lpstr>
      <vt:lpstr>SO w Toruniu</vt:lpstr>
      <vt:lpstr>SO we Włocławku</vt:lpstr>
      <vt:lpstr>Apelacja Katowicka</vt:lpstr>
      <vt:lpstr>SO w Bielsku Białej</vt:lpstr>
      <vt:lpstr>SO w Częstochowie</vt:lpstr>
      <vt:lpstr>SO w Gliwicach</vt:lpstr>
      <vt:lpstr>SO w Katowicach</vt:lpstr>
      <vt:lpstr>Apelacja Krakowska</vt:lpstr>
      <vt:lpstr>SO w Kielcach</vt:lpstr>
      <vt:lpstr>SO w Krakowie</vt:lpstr>
      <vt:lpstr>SO w Nowym Sączu</vt:lpstr>
      <vt:lpstr>SO w Tarnowie</vt:lpstr>
      <vt:lpstr>Apelacja Lubelska</vt:lpstr>
      <vt:lpstr>SO w Lublinie</vt:lpstr>
      <vt:lpstr>SO w Radomiu</vt:lpstr>
      <vt:lpstr>SO w Siedlcach</vt:lpstr>
      <vt:lpstr>SO w Zamościu</vt:lpstr>
      <vt:lpstr>Apelacja Łódzka</vt:lpstr>
      <vt:lpstr>SO w Kaliszu</vt:lpstr>
      <vt:lpstr>SO w Łodzi</vt:lpstr>
      <vt:lpstr>SO w Piotrkowie Tryb.</vt:lpstr>
      <vt:lpstr>SO w Płocku</vt:lpstr>
      <vt:lpstr>SO w Sieradzu</vt:lpstr>
      <vt:lpstr>Apelacja Poznańska</vt:lpstr>
      <vt:lpstr>SO w Koninie</vt:lpstr>
      <vt:lpstr>SO w Poznaniu</vt:lpstr>
      <vt:lpstr>SO w Zielonej Górze</vt:lpstr>
      <vt:lpstr>Apelacja Rzeszowska</vt:lpstr>
      <vt:lpstr>SO w Krośnie</vt:lpstr>
      <vt:lpstr>SO w Przemyślu</vt:lpstr>
      <vt:lpstr>SO w Rzeszowie</vt:lpstr>
      <vt:lpstr>SO w Tarnobrzegu</vt:lpstr>
      <vt:lpstr>Apelacja Szczecińska</vt:lpstr>
      <vt:lpstr>SO w Gorzowie Wlkp.</vt:lpstr>
      <vt:lpstr>SO w Koszalinie</vt:lpstr>
      <vt:lpstr>SO w Szczecinie</vt:lpstr>
      <vt:lpstr>Apelacja Warszawska</vt:lpstr>
      <vt:lpstr>SO w Warszawie</vt:lpstr>
      <vt:lpstr>SO Warszawa-Praga</vt:lpstr>
      <vt:lpstr>Apelacja Wrocławska</vt:lpstr>
      <vt:lpstr>SO w Jeleniej Górze</vt:lpstr>
      <vt:lpstr>SO w Legnicy</vt:lpstr>
      <vt:lpstr>SO w Opolu</vt:lpstr>
      <vt:lpstr>SO w Świdnicy</vt:lpstr>
      <vt:lpstr>SO we Wrocławiu</vt:lpstr>
      <vt:lpstr>Arkusz1</vt:lpstr>
      <vt:lpstr>DF_GRID_1</vt:lpstr>
      <vt:lpstr>'Apelacja Białostocka'!Obszar_wydruku</vt:lpstr>
      <vt:lpstr>'Apelacja Gdańska'!Obszar_wydruku</vt:lpstr>
      <vt:lpstr>'Apelacja Katowicka'!Obszar_wydruku</vt:lpstr>
      <vt:lpstr>'Apelacja Krakowska'!Obszar_wydruku</vt:lpstr>
      <vt:lpstr>'Apelacja Lubelska'!Obszar_wydruku</vt:lpstr>
      <vt:lpstr>'Apelacja Łódzka'!Obszar_wydruku</vt:lpstr>
      <vt:lpstr>'Apelacja Poznańska'!Obszar_wydruku</vt:lpstr>
      <vt:lpstr>'Apelacja Rzeszowska'!Obszar_wydruku</vt:lpstr>
      <vt:lpstr>'Apelacja Szczecińska'!Obszar_wydruku</vt:lpstr>
      <vt:lpstr>'Apelacja Warszawska'!Obszar_wydruku</vt:lpstr>
      <vt:lpstr>'Apelacja Wrocławska'!Obszar_wydruku</vt:lpstr>
      <vt:lpstr>Ewidencja!Obszar_wydruku</vt:lpstr>
      <vt:lpstr>POLSKA!Obszar_wydruku</vt:lpstr>
      <vt:lpstr>'SO Białystok'!Obszar_wydruku</vt:lpstr>
      <vt:lpstr>'SO Łomży'!Obszar_wydruku</vt:lpstr>
      <vt:lpstr>'SO w Bielsku Białej'!Obszar_wydruku</vt:lpstr>
      <vt:lpstr>'SO w Bydgoszczy'!Obszar_wydruku</vt:lpstr>
      <vt:lpstr>'SO w Częstochowie'!Obszar_wydruku</vt:lpstr>
      <vt:lpstr>'SO w Elblągu '!Obszar_wydruku</vt:lpstr>
      <vt:lpstr>'SO w Gdańsku'!Obszar_wydruku</vt:lpstr>
      <vt:lpstr>'SO w Gliwicach'!Obszar_wydruku</vt:lpstr>
      <vt:lpstr>'SO w Gorzowie Wlkp.'!Obszar_wydruku</vt:lpstr>
      <vt:lpstr>'SO w Jeleniej Górze'!Obszar_wydruku</vt:lpstr>
      <vt:lpstr>'SO w Kaliszu'!Obszar_wydruku</vt:lpstr>
      <vt:lpstr>'SO w Katowicach'!Obszar_wydruku</vt:lpstr>
      <vt:lpstr>'SO w Kielcach'!Obszar_wydruku</vt:lpstr>
      <vt:lpstr>'SO w Koninie'!Obszar_wydruku</vt:lpstr>
      <vt:lpstr>'SO w Koszalinie'!Obszar_wydruku</vt:lpstr>
      <vt:lpstr>'SO w Krakowie'!Obszar_wydruku</vt:lpstr>
      <vt:lpstr>'SO w Krośnie'!Obszar_wydruku</vt:lpstr>
      <vt:lpstr>'SO w Legnicy'!Obszar_wydruku</vt:lpstr>
      <vt:lpstr>'SO w Lublinie'!Obszar_wydruku</vt:lpstr>
      <vt:lpstr>'SO w Łodzi'!Obszar_wydruku</vt:lpstr>
      <vt:lpstr>'SO w Nowym Sączu'!Obszar_wydruku</vt:lpstr>
      <vt:lpstr>'SO w Olsztynie'!Obszar_wydruku</vt:lpstr>
      <vt:lpstr>'SO w Opolu'!Obszar_wydruku</vt:lpstr>
      <vt:lpstr>'SO w Ostrołęce'!Obszar_wydruku</vt:lpstr>
      <vt:lpstr>'SO w Piotrkowie Tryb.'!Obszar_wydruku</vt:lpstr>
      <vt:lpstr>'SO w Płocku'!Obszar_wydruku</vt:lpstr>
      <vt:lpstr>'SO w Poznaniu'!Obszar_wydruku</vt:lpstr>
      <vt:lpstr>'SO w Przemyślu'!Obszar_wydruku</vt:lpstr>
      <vt:lpstr>'SO w Radomiu'!Obszar_wydruku</vt:lpstr>
      <vt:lpstr>'SO w Rzeszowie'!Obszar_wydruku</vt:lpstr>
      <vt:lpstr>'SO w Siedlcach'!Obszar_wydruku</vt:lpstr>
      <vt:lpstr>'SO w Sieradzu'!Obszar_wydruku</vt:lpstr>
      <vt:lpstr>'SO w Słupsku'!Obszar_wydruku</vt:lpstr>
      <vt:lpstr>'SO w Suwałkach'!Obszar_wydruku</vt:lpstr>
      <vt:lpstr>'SO w Szczecinie'!Obszar_wydruku</vt:lpstr>
      <vt:lpstr>'SO w Świdnicy'!Obszar_wydruku</vt:lpstr>
      <vt:lpstr>'SO w Tarnobrzegu'!Obszar_wydruku</vt:lpstr>
      <vt:lpstr>'SO w Tarnowie'!Obszar_wydruku</vt:lpstr>
      <vt:lpstr>'SO w Toruniu'!Obszar_wydruku</vt:lpstr>
      <vt:lpstr>'SO w Warszawie'!Obszar_wydruku</vt:lpstr>
      <vt:lpstr>'SO w Zamościu'!Obszar_wydruku</vt:lpstr>
      <vt:lpstr>'SO w Zielonej Górze'!Obszar_wydruku</vt:lpstr>
      <vt:lpstr>'SO Warszawa-Praga'!Obszar_wydruku</vt:lpstr>
      <vt:lpstr>'SO we Włocławku'!Obszar_wydruku</vt:lpstr>
      <vt:lpstr>'SO we Wrocławiu'!Obszar_wydruku</vt:lpstr>
      <vt:lpstr>'Apelacja Białostocka'!Tytuły_wydruku</vt:lpstr>
      <vt:lpstr>'Apelacja Gdańska'!Tytuły_wydruku</vt:lpstr>
      <vt:lpstr>'Apelacja Katowicka'!Tytuły_wydruku</vt:lpstr>
      <vt:lpstr>'Apelacja Krakowska'!Tytuły_wydruku</vt:lpstr>
      <vt:lpstr>'Apelacja Lubelska'!Tytuły_wydruku</vt:lpstr>
      <vt:lpstr>'Apelacja Łódzka'!Tytuły_wydruku</vt:lpstr>
      <vt:lpstr>'Apelacja Poznańska'!Tytuły_wydruku</vt:lpstr>
      <vt:lpstr>'Apelacja Rzeszowska'!Tytuły_wydruku</vt:lpstr>
      <vt:lpstr>'Apelacja Szczecińska'!Tytuły_wydruku</vt:lpstr>
      <vt:lpstr>'Apelacja Warszawska'!Tytuły_wydruku</vt:lpstr>
      <vt:lpstr>'Apelacja Wrocławska'!Tytuły_wydruku</vt:lpstr>
      <vt:lpstr>Ewidencja!Tytuły_wydruku</vt:lpstr>
      <vt:lpstr>POLSKA!Tytuły_wydruku</vt:lpstr>
      <vt:lpstr>'SO Białystok'!Tytuły_wydruku</vt:lpstr>
      <vt:lpstr>'SO Łomży'!Tytuły_wydruku</vt:lpstr>
      <vt:lpstr>'SO w Bielsku Białej'!Tytuły_wydruku</vt:lpstr>
      <vt:lpstr>'SO w Bydgoszczy'!Tytuły_wydruku</vt:lpstr>
      <vt:lpstr>'SO w Częstochowie'!Tytuły_wydruku</vt:lpstr>
      <vt:lpstr>'SO w Elblągu '!Tytuły_wydruku</vt:lpstr>
      <vt:lpstr>'SO w Gdańsku'!Tytuły_wydruku</vt:lpstr>
      <vt:lpstr>'SO w Gliwicach'!Tytuły_wydruku</vt:lpstr>
      <vt:lpstr>'SO w Gorzowie Wlkp.'!Tytuły_wydruku</vt:lpstr>
      <vt:lpstr>'SO w Jeleniej Górze'!Tytuły_wydruku</vt:lpstr>
      <vt:lpstr>'SO w Kaliszu'!Tytuły_wydruku</vt:lpstr>
      <vt:lpstr>'SO w Katowicach'!Tytuły_wydruku</vt:lpstr>
      <vt:lpstr>'SO w Kielcach'!Tytuły_wydruku</vt:lpstr>
      <vt:lpstr>'SO w Koninie'!Tytuły_wydruku</vt:lpstr>
      <vt:lpstr>'SO w Koszalinie'!Tytuły_wydruku</vt:lpstr>
      <vt:lpstr>'SO w Krakowie'!Tytuły_wydruku</vt:lpstr>
      <vt:lpstr>'SO w Krośnie'!Tytuły_wydruku</vt:lpstr>
      <vt:lpstr>'SO w Legnicy'!Tytuły_wydruku</vt:lpstr>
      <vt:lpstr>'SO w Lublinie'!Tytuły_wydruku</vt:lpstr>
      <vt:lpstr>'SO w Łodzi'!Tytuły_wydruku</vt:lpstr>
      <vt:lpstr>'SO w Nowym Sączu'!Tytuły_wydruku</vt:lpstr>
      <vt:lpstr>'SO w Olsztynie'!Tytuły_wydruku</vt:lpstr>
      <vt:lpstr>'SO w Opolu'!Tytuły_wydruku</vt:lpstr>
      <vt:lpstr>'SO w Ostrołęce'!Tytuły_wydruku</vt:lpstr>
      <vt:lpstr>'SO w Piotrkowie Tryb.'!Tytuły_wydruku</vt:lpstr>
      <vt:lpstr>'SO w Płocku'!Tytuły_wydruku</vt:lpstr>
      <vt:lpstr>'SO w Poznaniu'!Tytuły_wydruku</vt:lpstr>
      <vt:lpstr>'SO w Przemyślu'!Tytuły_wydruku</vt:lpstr>
      <vt:lpstr>'SO w Radomiu'!Tytuły_wydruku</vt:lpstr>
      <vt:lpstr>'SO w Rzeszowie'!Tytuły_wydruku</vt:lpstr>
      <vt:lpstr>'SO w Siedlcach'!Tytuły_wydruku</vt:lpstr>
      <vt:lpstr>'SO w Sieradzu'!Tytuły_wydruku</vt:lpstr>
      <vt:lpstr>'SO w Słupsku'!Tytuły_wydruku</vt:lpstr>
      <vt:lpstr>'SO w Suwałkach'!Tytuły_wydruku</vt:lpstr>
      <vt:lpstr>'SO w Szczecinie'!Tytuły_wydruku</vt:lpstr>
      <vt:lpstr>'SO w Świdnicy'!Tytuły_wydruku</vt:lpstr>
      <vt:lpstr>'SO w Tarnobrzegu'!Tytuły_wydruku</vt:lpstr>
      <vt:lpstr>'SO w Tarnowie'!Tytuły_wydruku</vt:lpstr>
      <vt:lpstr>'SO w Toruniu'!Tytuły_wydruku</vt:lpstr>
      <vt:lpstr>'SO w Warszawie'!Tytuły_wydruku</vt:lpstr>
      <vt:lpstr>'SO w Zamościu'!Tytuły_wydruku</vt:lpstr>
      <vt:lpstr>'SO w Zielonej Górze'!Tytuły_wydruku</vt:lpstr>
      <vt:lpstr>'SO Warszawa-Praga'!Tytuły_wydruku</vt:lpstr>
      <vt:lpstr>'SO we Włocławku'!Tytuły_wydruku</vt:lpstr>
      <vt:lpstr>'SO we Wrocławiu'!Tytuły_wydruku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ST_XIV Ewidencja spraw z wykazu S ogółem w sąd. okreg.</dc:title>
  <dc:creator>I027330</dc:creator>
  <cp:lastModifiedBy>Agnieszka Proczek (DO)</cp:lastModifiedBy>
  <cp:lastPrinted>2014-01-17T14:06:22Z</cp:lastPrinted>
  <dcterms:created xsi:type="dcterms:W3CDTF">2006-05-18T10:01:57Z</dcterms:created>
  <dcterms:modified xsi:type="dcterms:W3CDTF">2014-10-21T08:39:41Z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 spraw z wykazu S w SO za III kwartały 2014.xlsx</vt:lpwstr>
  </property>
  <property fmtid="{D5CDD505-2E9C-101B-9397-08002B2CF9AE}" pid="4" name="_NewReviewCycle">
    <vt:lpwstr/>
  </property>
  <property fmtid="{D5CDD505-2E9C-101B-9397-08002B2CF9AE}" pid="10" name="BExAnalyzer_Activesheet">
    <vt:lpwstr>POLSKA</vt:lpwstr>
  </property>
</Properties>
</file>